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5"/>
  </bookViews>
  <sheets>
    <sheet name="Foglio1" sheetId="1" r:id="rId1"/>
    <sheet name="misure" sheetId="2" r:id="rId2"/>
    <sheet name="errori" sheetId="3" r:id="rId3"/>
    <sheet name="angoli" sheetId="4" r:id="rId4"/>
    <sheet name="a2,5" sheetId="5" r:id="rId5"/>
    <sheet name="a5" sheetId="6" r:id="rId6"/>
    <sheet name="a10" sheetId="7" r:id="rId7"/>
    <sheet name="a15" sheetId="8" r:id="rId8"/>
    <sheet name="a16" sheetId="9" r:id="rId9"/>
  </sheets>
  <definedNames/>
  <calcPr fullCalcOnLoad="1"/>
</workbook>
</file>

<file path=xl/sharedStrings.xml><?xml version="1.0" encoding="utf-8"?>
<sst xmlns="http://schemas.openxmlformats.org/spreadsheetml/2006/main" count="205" uniqueCount="70">
  <si>
    <t>x</t>
  </si>
  <si>
    <t>y</t>
  </si>
  <si>
    <t>y/x</t>
  </si>
  <si>
    <t>angolo</t>
  </si>
  <si>
    <t>in gradi</t>
  </si>
  <si>
    <t>base</t>
  </si>
  <si>
    <t>altezza</t>
  </si>
  <si>
    <t>h/b</t>
  </si>
  <si>
    <t>Azzari</t>
  </si>
  <si>
    <t>Bertola</t>
  </si>
  <si>
    <t>Bonuccelli</t>
  </si>
  <si>
    <t>Buffoni</t>
  </si>
  <si>
    <t>Canalini</t>
  </si>
  <si>
    <t>Cervi</t>
  </si>
  <si>
    <t>DelPadrone</t>
  </si>
  <si>
    <t>Fratto</t>
  </si>
  <si>
    <t>Galeotti</t>
  </si>
  <si>
    <t>Ghirlanda</t>
  </si>
  <si>
    <t>Gorlandi</t>
  </si>
  <si>
    <t>Moretti</t>
  </si>
  <si>
    <t>Palagi</t>
  </si>
  <si>
    <t>Pianini</t>
  </si>
  <si>
    <t>Ravenna</t>
  </si>
  <si>
    <t>Sanguinetti</t>
  </si>
  <si>
    <t>Scarti assoluti dalla misura precisa.</t>
  </si>
  <si>
    <t>Misure degli allievi.</t>
  </si>
  <si>
    <t>Rango</t>
  </si>
  <si>
    <t>Scarto</t>
  </si>
  <si>
    <t>totale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</si>
  <si>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</si>
  <si>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</si>
  <si>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</si>
  <si>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</si>
  <si>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</si>
  <si>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</si>
  <si>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</si>
  <si>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</si>
  <si>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</si>
  <si>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</si>
  <si>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Misure degli angoli come rapporto y/x</t>
  </si>
  <si>
    <t>Misure degli angoli in gradi, precise al decimo</t>
  </si>
  <si>
    <t>Misure degli angoli in gradi.</t>
  </si>
  <si>
    <t xml:space="preserve"> </t>
  </si>
  <si>
    <t>media</t>
  </si>
  <si>
    <t>altez</t>
  </si>
  <si>
    <t>angolo in gradi</t>
  </si>
  <si>
    <t>al vertice</t>
  </si>
  <si>
    <t>26a27</t>
  </si>
  <si>
    <t>63a64</t>
  </si>
  <si>
    <t>18a19</t>
  </si>
  <si>
    <t>12a13</t>
  </si>
  <si>
    <t>alla base</t>
  </si>
  <si>
    <t>71a72</t>
  </si>
  <si>
    <t>77a78</t>
  </si>
  <si>
    <t>67a68</t>
  </si>
  <si>
    <t>43a44</t>
  </si>
  <si>
    <t>22a23</t>
  </si>
  <si>
    <t>Triangolo rettangolo</t>
  </si>
  <si>
    <t>Triangolo isoscele</t>
  </si>
  <si>
    <t>decim</t>
  </si>
  <si>
    <t>intero</t>
  </si>
  <si>
    <t>Famiglia di triangoli rettangoli, di fissata base e diversa altezza.</t>
  </si>
  <si>
    <t>cm</t>
  </si>
  <si>
    <t>puro</t>
  </si>
  <si>
    <t>80a81</t>
  </si>
  <si>
    <t>9a10</t>
  </si>
  <si>
    <t>11a12</t>
  </si>
  <si>
    <t>59a60</t>
  </si>
  <si>
    <t>49a50</t>
  </si>
  <si>
    <t>40a41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</si>
</sst>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\ ?/1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6">
    <font>
      <sz val="10"/>
      <name val="Verdana"/>
      <family val="0"/>
    </font>
    <font>
      <sz val="8"/>
      <name val="Verdana"/>
      <family val="0"/>
    </font>
    <font>
      <b/>
      <sz val="8.5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3"/>
      <name val="Verdana"/>
      <family val="0"/>
    </font>
    <font>
      <sz val="9"/>
      <name val="Verdana"/>
      <family val="2"/>
    </font>
    <font>
      <b/>
      <sz val="10"/>
      <name val="Verdana"/>
      <family val="2"/>
    </font>
    <font>
      <sz val="5.25"/>
      <name val="Verdana"/>
      <family val="0"/>
    </font>
    <font>
      <sz val="5.5"/>
      <name val="Verdana"/>
      <family val="0"/>
    </font>
    <font>
      <sz val="10.5"/>
      <name val="Verdana"/>
      <family val="0"/>
    </font>
    <font>
      <sz val="15.25"/>
      <name val="Verdana"/>
      <family val="0"/>
    </font>
    <font>
      <sz val="16"/>
      <name val="Verdana"/>
      <family val="0"/>
    </font>
    <font>
      <sz val="15.75"/>
      <name val="Verdana"/>
      <family val="0"/>
    </font>
    <font>
      <sz val="16.75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2" borderId="0" xfId="0" applyFill="1" applyAlignment="1">
      <alignment/>
    </xf>
    <xf numFmtId="171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Fill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71" fontId="0" fillId="0" borderId="0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12" fontId="0" fillId="0" borderId="0" xfId="0" applyNumberFormat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1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60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Foglio1!$C$12:$C$51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Foglio1!$D$12:$D$51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3539671"/>
        <c:axId val="10530448"/>
      </c:scatterChart>
      <c:valAx>
        <c:axId val="23539671"/>
        <c:scaling>
          <c:orientation val="minMax"/>
          <c:max val="4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crossBetween val="midCat"/>
        <c:dispUnits/>
        <c:majorUnit val="10"/>
      </c:valAx>
      <c:valAx>
        <c:axId val="1053044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39671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021"/>
          <c:w val="0.84525"/>
          <c:h val="0.97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Foglio1!$C$12:$C$51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Foglio1!$D$12:$D$51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7665169"/>
        <c:axId val="47659930"/>
      </c:scatterChart>
      <c:valAx>
        <c:axId val="27665169"/>
        <c:scaling>
          <c:orientation val="minMax"/>
          <c:max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47659930"/>
        <c:crosses val="autoZero"/>
        <c:crossBetween val="midCat"/>
        <c:dispUnits/>
        <c:majorUnit val="10"/>
      </c:valAx>
      <c:valAx>
        <c:axId val="47659930"/>
        <c:scaling>
          <c:orientation val="minMax"/>
          <c:max val="4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665169"/>
        <c:crosses val="autoZero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8825"/>
          <c:h val="0.98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Foglio1!$C$12:$C$51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Foglio1!$D$12:$D$51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6286187"/>
        <c:axId val="35249092"/>
      </c:scatterChart>
      <c:valAx>
        <c:axId val="26286187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crossBetween val="midCat"/>
        <c:dispUnits/>
        <c:majorUnit val="10"/>
      </c:valAx>
      <c:valAx>
        <c:axId val="35249092"/>
        <c:scaling>
          <c:orientation val="minMax"/>
          <c:max val="40"/>
        </c:scaling>
        <c:axPos val="l"/>
        <c:delete val="0"/>
        <c:numFmt formatCode="General" sourceLinked="1"/>
        <c:majorTickMark val="none"/>
        <c:minorTickMark val="none"/>
        <c:tickLblPos val="high"/>
        <c:crossAx val="26286187"/>
        <c:crosses val="autoZero"/>
        <c:crossBetween val="midCat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Triangoli rettangoli di fissata base e diversa altezza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angoli!$B$11:$B$20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angoli!$C$11:$C$20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8806373"/>
        <c:axId val="36604174"/>
      </c:scatterChart>
      <c:valAx>
        <c:axId val="48806373"/>
        <c:scaling>
          <c:orientation val="minMax"/>
          <c:max val="4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crossBetween val="midCat"/>
        <c:dispUnits/>
        <c:majorUnit val="10"/>
      </c:valAx>
      <c:valAx>
        <c:axId val="3660417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1"/>
          <c:h val="0.9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'a2,5'!$R$11:$R$50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'a2,5'!$S$11:$S$50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61002111"/>
        <c:axId val="12148088"/>
      </c:scatterChart>
      <c:valAx>
        <c:axId val="61002111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12148088"/>
        <c:crosses val="autoZero"/>
        <c:crossBetween val="midCat"/>
        <c:dispUnits/>
        <c:majorUnit val="5"/>
      </c:valAx>
      <c:valAx>
        <c:axId val="12148088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1002111"/>
        <c:crosses val="autoZero"/>
        <c:crossBetween val="midCat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'a5'!$R$11:$R$50</c:f>
              <c:numCache/>
            </c:numRef>
          </c:xVal>
          <c:yVal>
            <c:numRef>
              <c:f>'a5'!$S$11:$S$50</c:f>
              <c:numCache/>
            </c:numRef>
          </c:yVal>
          <c:smooth val="0"/>
        </c:ser>
        <c:axId val="42223929"/>
        <c:axId val="44471042"/>
      </c:scatterChart>
      <c:valAx>
        <c:axId val="42223929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4471042"/>
        <c:crosses val="autoZero"/>
        <c:crossBetween val="midCat"/>
        <c:dispUnits/>
        <c:majorUnit val="5"/>
      </c:valAx>
      <c:valAx>
        <c:axId val="44471042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2223929"/>
        <c:crosses val="autoZero"/>
        <c:crossBetween val="midCat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425"/>
          <c:w val="0.98925"/>
          <c:h val="0.9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'a10'!$R$11:$R$50</c:f>
              <c:numCache/>
            </c:numRef>
          </c:xVal>
          <c:yVal>
            <c:numRef>
              <c:f>'a10'!$S$11:$S$50</c:f>
              <c:numCache/>
            </c:numRef>
          </c:yVal>
          <c:smooth val="0"/>
        </c:ser>
        <c:axId val="64695059"/>
        <c:axId val="45384620"/>
      </c:scatterChart>
      <c:valAx>
        <c:axId val="64695059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 val="autoZero"/>
        <c:crossBetween val="midCat"/>
        <c:dispUnits/>
        <c:majorUnit val="5"/>
      </c:valAx>
      <c:valAx>
        <c:axId val="45384620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crossBetween val="midCat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425"/>
          <c:w val="0.9925"/>
          <c:h val="0.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'a15'!$R$11:$R$50</c:f>
              <c:numCache/>
            </c:numRef>
          </c:xVal>
          <c:yVal>
            <c:numRef>
              <c:f>'a15'!$S$11:$S$50</c:f>
              <c:numCache/>
            </c:numRef>
          </c:yVal>
          <c:smooth val="0"/>
        </c:ser>
        <c:axId val="5808397"/>
        <c:axId val="52275574"/>
      </c:scatterChart>
      <c:valAx>
        <c:axId val="5808397"/>
        <c:scaling>
          <c:orientation val="minMax"/>
          <c:max val="7.5"/>
          <c:min val="-7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52275574"/>
        <c:crosses val="autoZero"/>
        <c:crossBetween val="midCat"/>
        <c:dispUnits/>
        <c:majorUnit val="7.5"/>
      </c:valAx>
      <c:valAx>
        <c:axId val="52275574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5808397"/>
        <c:crosses val="autoZero"/>
        <c:crossBetween val="midCat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99125"/>
          <c:h val="0.98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'a16'!$R$11:$R$50</c:f>
              <c:numCache/>
            </c:numRef>
          </c:xVal>
          <c:yVal>
            <c:numRef>
              <c:f>'a16'!$S$11:$S$50</c:f>
              <c:numCache/>
            </c:numRef>
          </c:yVal>
          <c:smooth val="0"/>
        </c:ser>
        <c:axId val="718119"/>
        <c:axId val="6463072"/>
      </c:scatterChart>
      <c:valAx>
        <c:axId val="718119"/>
        <c:scaling>
          <c:orientation val="minMax"/>
          <c:max val="8"/>
          <c:min val="-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463072"/>
        <c:crosses val="autoZero"/>
        <c:crossBetween val="midCat"/>
        <c:dispUnits/>
        <c:majorUnit val="8"/>
      </c:valAx>
      <c:valAx>
        <c:axId val="6463072"/>
        <c:scaling>
          <c:orientation val="minMax"/>
          <c:max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718119"/>
        <c:crosses val="autoZero"/>
        <c:crossBetween val="midCat"/>
        <c:dispUnits/>
        <c:majorUnit val="1.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28575</xdr:rowOff>
    </xdr:from>
    <xdr:to>
      <xdr:col>16</xdr:col>
      <xdr:colOff>85725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895600" y="28575"/>
        <a:ext cx="4638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6</xdr:col>
      <xdr:colOff>457200</xdr:colOff>
      <xdr:row>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9050"/>
          <a:ext cx="28384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Famiglia di triangoli rettangoli
- con base fissa
- e altezza crescente
   - da 1/10 della base
   - a passi di 1/10 della base,
   - fino a un'altezza pari alla base.</a:t>
          </a:r>
        </a:p>
      </xdr:txBody>
    </xdr:sp>
    <xdr:clientData/>
  </xdr:twoCellAnchor>
  <xdr:twoCellAnchor>
    <xdr:from>
      <xdr:col>4</xdr:col>
      <xdr:colOff>142875</xdr:colOff>
      <xdr:row>11</xdr:row>
      <xdr:rowOff>9525</xdr:rowOff>
    </xdr:from>
    <xdr:to>
      <xdr:col>6</xdr:col>
      <xdr:colOff>266700</xdr:colOff>
      <xdr:row>17</xdr:row>
      <xdr:rowOff>28575</xdr:rowOff>
    </xdr:to>
    <xdr:graphicFrame>
      <xdr:nvGraphicFramePr>
        <xdr:cNvPr id="3" name="Chart 3"/>
        <xdr:cNvGraphicFramePr/>
      </xdr:nvGraphicFramePr>
      <xdr:xfrm>
        <a:off x="1533525" y="1790700"/>
        <a:ext cx="1133475" cy="99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29</xdr:row>
      <xdr:rowOff>19050</xdr:rowOff>
    </xdr:from>
    <xdr:to>
      <xdr:col>12</xdr:col>
      <xdr:colOff>152400</xdr:colOff>
      <xdr:row>44</xdr:row>
      <xdr:rowOff>123825</xdr:rowOff>
    </xdr:to>
    <xdr:graphicFrame>
      <xdr:nvGraphicFramePr>
        <xdr:cNvPr id="4" name="Chart 4"/>
        <xdr:cNvGraphicFramePr/>
      </xdr:nvGraphicFramePr>
      <xdr:xfrm>
        <a:off x="3057525" y="4714875"/>
        <a:ext cx="252412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7</xdr:row>
      <xdr:rowOff>47625</xdr:rowOff>
    </xdr:from>
    <xdr:to>
      <xdr:col>11</xdr:col>
      <xdr:colOff>276225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419350" y="1181100"/>
        <a:ext cx="25717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2305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Famiglia di triangoli rettangoli con:
- base fissa
- e altezza crescente da 1/10 della base a passi di 1/10 della base, fino a un'altezza pari alla base.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13</xdr:col>
      <xdr:colOff>209550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4029075" y="0"/>
        <a:ext cx="192405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31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uguale alla base, a passi uguali alla base, per 10 passi.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13</xdr:col>
      <xdr:colOff>209550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2362200" y="0"/>
        <a:ext cx="3590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31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1/2 della base, a passi di 1/2 della base, fino a un'altezza pari a 5 basi.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13</xdr:col>
      <xdr:colOff>209550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2362200" y="0"/>
        <a:ext cx="3590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31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1/4 della base, a passi di 1/4 della base, ripetendo 10 volte.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13</xdr:col>
      <xdr:colOff>352425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695325" y="0"/>
        <a:ext cx="54006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31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1/6 della base, a passi di 1/6 della base, ripetendo 10 volte.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19</xdr:row>
      <xdr:rowOff>114300</xdr:rowOff>
    </xdr:from>
    <xdr:to>
      <xdr:col>13</xdr:col>
      <xdr:colOff>200025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438150" y="3190875"/>
        <a:ext cx="56197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4288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1/10 della base, a passi di 1/10 della base, ripetendo 10 volte.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1"/>
  <sheetViews>
    <sheetView workbookViewId="0" topLeftCell="A1">
      <selection activeCell="O43" sqref="O43"/>
    </sheetView>
  </sheetViews>
  <sheetFormatPr defaultColWidth="9.00390625" defaultRowHeight="12.75"/>
  <cols>
    <col min="1" max="1" width="3.00390625" style="0" bestFit="1" customWidth="1"/>
    <col min="2" max="2" width="2.00390625" style="0" bestFit="1" customWidth="1"/>
    <col min="3" max="16384" width="6.625" style="0" customWidth="1"/>
  </cols>
  <sheetData>
    <row r="9" spans="3:4" ht="12.75">
      <c r="C9" s="4">
        <v>40</v>
      </c>
      <c r="D9" s="4">
        <v>4</v>
      </c>
    </row>
    <row r="10" spans="3:6" ht="12.75">
      <c r="C10" s="1" t="s">
        <v>5</v>
      </c>
      <c r="D10" s="1" t="s">
        <v>6</v>
      </c>
      <c r="E10" s="1"/>
      <c r="F10" s="1"/>
    </row>
    <row r="11" spans="3:8" ht="12.75">
      <c r="C11" s="1" t="s">
        <v>0</v>
      </c>
      <c r="D11" s="1" t="s">
        <v>1</v>
      </c>
      <c r="E11" s="1"/>
      <c r="F11" s="1"/>
      <c r="H11" s="1"/>
    </row>
    <row r="12" spans="1:8" ht="12.75">
      <c r="A12">
        <v>1</v>
      </c>
      <c r="B12">
        <v>0</v>
      </c>
      <c r="C12">
        <v>0</v>
      </c>
      <c r="D12">
        <v>0</v>
      </c>
      <c r="G12" s="2"/>
      <c r="H12" s="3"/>
    </row>
    <row r="13" spans="1:8" ht="12.75">
      <c r="A13">
        <f>A12</f>
        <v>1</v>
      </c>
      <c r="B13">
        <v>1</v>
      </c>
      <c r="C13">
        <f>C$9</f>
        <v>40</v>
      </c>
      <c r="D13">
        <v>0</v>
      </c>
      <c r="G13" s="2"/>
      <c r="H13" s="3"/>
    </row>
    <row r="14" spans="1:8" ht="12.75">
      <c r="A14">
        <f>A13</f>
        <v>1</v>
      </c>
      <c r="B14">
        <v>2</v>
      </c>
      <c r="C14">
        <f>C$9</f>
        <v>40</v>
      </c>
      <c r="D14">
        <f>D$9</f>
        <v>4</v>
      </c>
      <c r="G14" s="2"/>
      <c r="H14" s="3"/>
    </row>
    <row r="15" spans="1:8" ht="12.75">
      <c r="A15">
        <f>A14</f>
        <v>1</v>
      </c>
      <c r="B15">
        <v>3</v>
      </c>
      <c r="C15">
        <v>0</v>
      </c>
      <c r="D15">
        <v>0</v>
      </c>
      <c r="G15" s="2"/>
      <c r="H15" s="3"/>
    </row>
    <row r="16" spans="1:8" ht="12.75">
      <c r="A16">
        <f>A12+1</f>
        <v>2</v>
      </c>
      <c r="B16">
        <v>0</v>
      </c>
      <c r="C16">
        <v>0</v>
      </c>
      <c r="D16">
        <v>0</v>
      </c>
      <c r="G16" s="2"/>
      <c r="H16" s="3"/>
    </row>
    <row r="17" spans="1:8" ht="12.75">
      <c r="A17">
        <f aca="true" t="shared" si="0" ref="A17:A51">A13+1</f>
        <v>2</v>
      </c>
      <c r="B17">
        <v>1</v>
      </c>
      <c r="C17">
        <f>C$9</f>
        <v>40</v>
      </c>
      <c r="D17">
        <v>0</v>
      </c>
      <c r="G17" s="2"/>
      <c r="H17" s="3"/>
    </row>
    <row r="18" spans="1:8" ht="12.75">
      <c r="A18">
        <f t="shared" si="0"/>
        <v>2</v>
      </c>
      <c r="B18">
        <v>2</v>
      </c>
      <c r="C18">
        <f>C$9</f>
        <v>40</v>
      </c>
      <c r="D18">
        <f>D14+D$9</f>
        <v>8</v>
      </c>
      <c r="G18" s="2"/>
      <c r="H18" s="3"/>
    </row>
    <row r="19" spans="1:8" ht="12.75">
      <c r="A19">
        <f t="shared" si="0"/>
        <v>2</v>
      </c>
      <c r="B19">
        <v>3</v>
      </c>
      <c r="C19">
        <v>0</v>
      </c>
      <c r="D19">
        <v>0</v>
      </c>
      <c r="G19" s="2"/>
      <c r="H19" s="3"/>
    </row>
    <row r="20" spans="1:8" ht="12.75">
      <c r="A20">
        <f t="shared" si="0"/>
        <v>3</v>
      </c>
      <c r="B20">
        <v>0</v>
      </c>
      <c r="C20">
        <v>0</v>
      </c>
      <c r="D20">
        <v>0</v>
      </c>
      <c r="G20" s="2"/>
      <c r="H20" s="3"/>
    </row>
    <row r="21" spans="1:8" ht="12.75">
      <c r="A21">
        <f t="shared" si="0"/>
        <v>3</v>
      </c>
      <c r="B21">
        <v>1</v>
      </c>
      <c r="C21">
        <f>C$9</f>
        <v>40</v>
      </c>
      <c r="D21">
        <v>0</v>
      </c>
      <c r="G21" s="2"/>
      <c r="H21" s="3"/>
    </row>
    <row r="22" spans="1:4" ht="12.75">
      <c r="A22">
        <f t="shared" si="0"/>
        <v>3</v>
      </c>
      <c r="B22">
        <v>2</v>
      </c>
      <c r="C22">
        <f>C$9</f>
        <v>40</v>
      </c>
      <c r="D22">
        <f>D18+D$9</f>
        <v>12</v>
      </c>
    </row>
    <row r="23" spans="1:4" ht="12.75">
      <c r="A23">
        <f t="shared" si="0"/>
        <v>3</v>
      </c>
      <c r="B23">
        <v>3</v>
      </c>
      <c r="C23">
        <v>0</v>
      </c>
      <c r="D23">
        <v>0</v>
      </c>
    </row>
    <row r="24" spans="1:4" ht="12.75">
      <c r="A24">
        <f t="shared" si="0"/>
        <v>4</v>
      </c>
      <c r="B24">
        <v>0</v>
      </c>
      <c r="C24">
        <v>0</v>
      </c>
      <c r="D24">
        <v>0</v>
      </c>
    </row>
    <row r="25" spans="1:4" ht="12.75">
      <c r="A25">
        <f t="shared" si="0"/>
        <v>4</v>
      </c>
      <c r="B25">
        <v>1</v>
      </c>
      <c r="C25">
        <f>C$9</f>
        <v>40</v>
      </c>
      <c r="D25">
        <v>0</v>
      </c>
    </row>
    <row r="26" spans="1:4" ht="12.75">
      <c r="A26">
        <f t="shared" si="0"/>
        <v>4</v>
      </c>
      <c r="B26">
        <v>2</v>
      </c>
      <c r="C26">
        <f>C$9</f>
        <v>40</v>
      </c>
      <c r="D26">
        <f>D22+D$9</f>
        <v>16</v>
      </c>
    </row>
    <row r="27" spans="1:4" ht="12.75">
      <c r="A27">
        <f t="shared" si="0"/>
        <v>4</v>
      </c>
      <c r="B27">
        <v>3</v>
      </c>
      <c r="C27">
        <v>0</v>
      </c>
      <c r="D27">
        <v>0</v>
      </c>
    </row>
    <row r="28" spans="1:4" ht="12.75">
      <c r="A28">
        <f t="shared" si="0"/>
        <v>5</v>
      </c>
      <c r="B28">
        <v>0</v>
      </c>
      <c r="C28">
        <v>0</v>
      </c>
      <c r="D28">
        <v>0</v>
      </c>
    </row>
    <row r="29" spans="1:4" ht="12.75">
      <c r="A29">
        <f t="shared" si="0"/>
        <v>5</v>
      </c>
      <c r="B29">
        <v>1</v>
      </c>
      <c r="C29">
        <f>C$9</f>
        <v>40</v>
      </c>
      <c r="D29">
        <v>0</v>
      </c>
    </row>
    <row r="30" spans="1:4" ht="12.75">
      <c r="A30">
        <f t="shared" si="0"/>
        <v>5</v>
      </c>
      <c r="B30">
        <v>2</v>
      </c>
      <c r="C30">
        <f>C$9</f>
        <v>40</v>
      </c>
      <c r="D30">
        <f>D26+D$9</f>
        <v>20</v>
      </c>
    </row>
    <row r="31" spans="1:4" ht="12.75">
      <c r="A31">
        <f t="shared" si="0"/>
        <v>5</v>
      </c>
      <c r="B31">
        <v>3</v>
      </c>
      <c r="C31">
        <v>0</v>
      </c>
      <c r="D31">
        <v>0</v>
      </c>
    </row>
    <row r="32" spans="1:4" ht="12.75">
      <c r="A32">
        <f t="shared" si="0"/>
        <v>6</v>
      </c>
      <c r="B32">
        <v>0</v>
      </c>
      <c r="C32">
        <v>0</v>
      </c>
      <c r="D32">
        <v>0</v>
      </c>
    </row>
    <row r="33" spans="1:4" ht="12.75">
      <c r="A33">
        <f t="shared" si="0"/>
        <v>6</v>
      </c>
      <c r="B33">
        <v>1</v>
      </c>
      <c r="C33">
        <f>C$9</f>
        <v>40</v>
      </c>
      <c r="D33">
        <v>0</v>
      </c>
    </row>
    <row r="34" spans="1:4" ht="12.75">
      <c r="A34">
        <f t="shared" si="0"/>
        <v>6</v>
      </c>
      <c r="B34">
        <v>2</v>
      </c>
      <c r="C34">
        <f>C$9</f>
        <v>40</v>
      </c>
      <c r="D34">
        <f>D30+D$9</f>
        <v>24</v>
      </c>
    </row>
    <row r="35" spans="1:4" ht="12.75">
      <c r="A35">
        <f t="shared" si="0"/>
        <v>6</v>
      </c>
      <c r="B35">
        <v>3</v>
      </c>
      <c r="C35">
        <v>0</v>
      </c>
      <c r="D35">
        <v>0</v>
      </c>
    </row>
    <row r="36" spans="1:4" ht="12.75">
      <c r="A36">
        <f t="shared" si="0"/>
        <v>7</v>
      </c>
      <c r="B36">
        <v>0</v>
      </c>
      <c r="C36">
        <v>0</v>
      </c>
      <c r="D36">
        <v>0</v>
      </c>
    </row>
    <row r="37" spans="1:4" ht="12.75">
      <c r="A37">
        <f t="shared" si="0"/>
        <v>7</v>
      </c>
      <c r="B37">
        <v>1</v>
      </c>
      <c r="C37">
        <f>C$9</f>
        <v>40</v>
      </c>
      <c r="D37">
        <v>0</v>
      </c>
    </row>
    <row r="38" spans="1:4" ht="12.75">
      <c r="A38">
        <f t="shared" si="0"/>
        <v>7</v>
      </c>
      <c r="B38">
        <v>2</v>
      </c>
      <c r="C38">
        <f>C$9</f>
        <v>40</v>
      </c>
      <c r="D38">
        <f>D34+D$9</f>
        <v>28</v>
      </c>
    </row>
    <row r="39" spans="1:4" ht="12.75">
      <c r="A39">
        <f t="shared" si="0"/>
        <v>7</v>
      </c>
      <c r="B39">
        <v>3</v>
      </c>
      <c r="C39">
        <v>0</v>
      </c>
      <c r="D39">
        <v>0</v>
      </c>
    </row>
    <row r="40" spans="1:4" ht="12.75">
      <c r="A40">
        <f t="shared" si="0"/>
        <v>8</v>
      </c>
      <c r="B40">
        <v>0</v>
      </c>
      <c r="C40">
        <v>0</v>
      </c>
      <c r="D40">
        <v>0</v>
      </c>
    </row>
    <row r="41" spans="1:4" ht="12.75">
      <c r="A41">
        <f t="shared" si="0"/>
        <v>8</v>
      </c>
      <c r="B41">
        <v>1</v>
      </c>
      <c r="C41">
        <f>C$9</f>
        <v>40</v>
      </c>
      <c r="D41">
        <v>0</v>
      </c>
    </row>
    <row r="42" spans="1:4" ht="12.75">
      <c r="A42">
        <f t="shared" si="0"/>
        <v>8</v>
      </c>
      <c r="B42">
        <v>2</v>
      </c>
      <c r="C42">
        <f>C$9</f>
        <v>40</v>
      </c>
      <c r="D42">
        <f>D38+D$9</f>
        <v>32</v>
      </c>
    </row>
    <row r="43" spans="1:4" ht="12.75">
      <c r="A43">
        <f t="shared" si="0"/>
        <v>8</v>
      </c>
      <c r="B43">
        <v>3</v>
      </c>
      <c r="C43">
        <v>0</v>
      </c>
      <c r="D43">
        <v>0</v>
      </c>
    </row>
    <row r="44" spans="1:4" ht="12.75">
      <c r="A44">
        <f t="shared" si="0"/>
        <v>9</v>
      </c>
      <c r="B44">
        <v>0</v>
      </c>
      <c r="C44">
        <v>0</v>
      </c>
      <c r="D44">
        <v>0</v>
      </c>
    </row>
    <row r="45" spans="1:4" ht="12.75">
      <c r="A45">
        <f t="shared" si="0"/>
        <v>9</v>
      </c>
      <c r="B45">
        <v>1</v>
      </c>
      <c r="C45">
        <f>C$9</f>
        <v>40</v>
      </c>
      <c r="D45">
        <v>0</v>
      </c>
    </row>
    <row r="46" spans="1:4" ht="12.75">
      <c r="A46">
        <f t="shared" si="0"/>
        <v>9</v>
      </c>
      <c r="B46">
        <v>2</v>
      </c>
      <c r="C46">
        <f>C$9</f>
        <v>40</v>
      </c>
      <c r="D46">
        <f>D42+D$9</f>
        <v>36</v>
      </c>
    </row>
    <row r="47" spans="1:4" ht="12.75">
      <c r="A47">
        <f t="shared" si="0"/>
        <v>9</v>
      </c>
      <c r="B47">
        <v>3</v>
      </c>
      <c r="C47">
        <v>0</v>
      </c>
      <c r="D47">
        <v>0</v>
      </c>
    </row>
    <row r="48" spans="1:4" ht="12.75">
      <c r="A48">
        <f t="shared" si="0"/>
        <v>10</v>
      </c>
      <c r="B48">
        <v>0</v>
      </c>
      <c r="C48">
        <v>0</v>
      </c>
      <c r="D48">
        <v>0</v>
      </c>
    </row>
    <row r="49" spans="1:4" ht="12.75">
      <c r="A49">
        <f t="shared" si="0"/>
        <v>10</v>
      </c>
      <c r="B49">
        <v>1</v>
      </c>
      <c r="C49">
        <f>C$9</f>
        <v>40</v>
      </c>
      <c r="D49">
        <v>0</v>
      </c>
    </row>
    <row r="50" spans="1:4" ht="12.75">
      <c r="A50">
        <f t="shared" si="0"/>
        <v>10</v>
      </c>
      <c r="B50">
        <v>2</v>
      </c>
      <c r="C50">
        <f>C$9</f>
        <v>40</v>
      </c>
      <c r="D50">
        <f>D46+D$9</f>
        <v>40</v>
      </c>
    </row>
    <row r="51" spans="1:4" ht="12.75">
      <c r="A51">
        <f t="shared" si="0"/>
        <v>10</v>
      </c>
      <c r="B51">
        <v>3</v>
      </c>
      <c r="C51">
        <v>0</v>
      </c>
      <c r="D51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D8" sqref="D8"/>
    </sheetView>
  </sheetViews>
  <sheetFormatPr defaultColWidth="9.00390625" defaultRowHeight="12.75"/>
  <cols>
    <col min="1" max="1" width="2.875" style="0" bestFit="1" customWidth="1"/>
    <col min="2" max="2" width="10.25390625" style="0" bestFit="1" customWidth="1"/>
    <col min="3" max="14" width="4.625" style="0" customWidth="1"/>
    <col min="15" max="15" width="5.50390625" style="0" customWidth="1"/>
    <col min="16" max="23" width="4.625" style="0" customWidth="1"/>
  </cols>
  <sheetData>
    <row r="1" ht="12.75">
      <c r="A1" t="s">
        <v>42</v>
      </c>
    </row>
    <row r="2" ht="12.75">
      <c r="D2" t="s">
        <v>39</v>
      </c>
    </row>
    <row r="3" spans="4:13" ht="12.75"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36</v>
      </c>
      <c r="L3" s="6" t="s">
        <v>37</v>
      </c>
      <c r="M3" s="6" t="s">
        <v>38</v>
      </c>
    </row>
    <row r="5" spans="4:13" ht="12.75">
      <c r="D5" t="s">
        <v>41</v>
      </c>
      <c r="E5" s="3"/>
      <c r="F5" s="3"/>
      <c r="G5" s="3"/>
      <c r="H5" s="3"/>
      <c r="I5" s="3"/>
      <c r="J5" s="3"/>
      <c r="K5" s="3"/>
      <c r="L5" s="3"/>
      <c r="M5" s="3"/>
    </row>
    <row r="7" ht="12.75">
      <c r="D7" t="s">
        <v>25</v>
      </c>
    </row>
    <row r="8" spans="1:13" ht="12.75">
      <c r="A8">
        <v>1</v>
      </c>
      <c r="B8" t="s">
        <v>8</v>
      </c>
      <c r="D8">
        <v>6</v>
      </c>
      <c r="E8">
        <v>12</v>
      </c>
      <c r="F8">
        <v>17</v>
      </c>
      <c r="G8">
        <v>22</v>
      </c>
      <c r="H8">
        <v>27</v>
      </c>
      <c r="I8">
        <v>30</v>
      </c>
      <c r="J8">
        <v>36</v>
      </c>
      <c r="K8">
        <v>40</v>
      </c>
      <c r="L8">
        <v>42</v>
      </c>
      <c r="M8">
        <v>45</v>
      </c>
    </row>
    <row r="9" spans="1:13" ht="12.75">
      <c r="A9">
        <v>2</v>
      </c>
      <c r="B9" t="s">
        <v>9</v>
      </c>
      <c r="D9">
        <v>5</v>
      </c>
      <c r="E9">
        <v>11</v>
      </c>
      <c r="F9">
        <v>16</v>
      </c>
      <c r="G9">
        <v>21</v>
      </c>
      <c r="H9">
        <v>26</v>
      </c>
      <c r="I9">
        <v>29</v>
      </c>
      <c r="J9">
        <v>35</v>
      </c>
      <c r="K9">
        <v>38</v>
      </c>
      <c r="L9">
        <v>41</v>
      </c>
      <c r="M9">
        <v>45</v>
      </c>
    </row>
    <row r="10" spans="1:2" ht="12.75">
      <c r="A10">
        <v>3</v>
      </c>
      <c r="B10" t="s">
        <v>10</v>
      </c>
    </row>
    <row r="11" spans="1:13" ht="12.75">
      <c r="A11">
        <v>4</v>
      </c>
      <c r="B11" t="s">
        <v>11</v>
      </c>
      <c r="D11">
        <v>5</v>
      </c>
      <c r="E11">
        <v>12</v>
      </c>
      <c r="F11">
        <v>17</v>
      </c>
      <c r="G11">
        <v>22</v>
      </c>
      <c r="H11">
        <v>27</v>
      </c>
      <c r="I11">
        <v>32</v>
      </c>
      <c r="J11">
        <v>36</v>
      </c>
      <c r="K11">
        <v>40</v>
      </c>
      <c r="L11">
        <v>42</v>
      </c>
      <c r="M11">
        <v>45</v>
      </c>
    </row>
    <row r="12" spans="1:13" ht="12.75">
      <c r="A12">
        <v>5</v>
      </c>
      <c r="B12" t="s">
        <v>12</v>
      </c>
      <c r="D12">
        <v>5</v>
      </c>
      <c r="E12">
        <v>11</v>
      </c>
      <c r="F12">
        <v>15</v>
      </c>
      <c r="G12">
        <v>21</v>
      </c>
      <c r="H12">
        <v>26</v>
      </c>
      <c r="I12">
        <v>30</v>
      </c>
      <c r="J12">
        <v>35</v>
      </c>
      <c r="K12">
        <v>39</v>
      </c>
      <c r="L12">
        <v>42</v>
      </c>
      <c r="M12">
        <v>45</v>
      </c>
    </row>
    <row r="13" spans="1:13" ht="12.75">
      <c r="A13">
        <v>6</v>
      </c>
      <c r="B13" t="s">
        <v>13</v>
      </c>
      <c r="D13">
        <v>5</v>
      </c>
      <c r="E13">
        <v>10</v>
      </c>
      <c r="F13">
        <v>17</v>
      </c>
      <c r="G13">
        <v>22</v>
      </c>
      <c r="H13">
        <v>26</v>
      </c>
      <c r="I13">
        <v>30</v>
      </c>
      <c r="J13">
        <v>35</v>
      </c>
      <c r="K13">
        <v>38</v>
      </c>
      <c r="L13">
        <v>44</v>
      </c>
      <c r="M13">
        <v>45</v>
      </c>
    </row>
    <row r="14" spans="1:13" ht="12.75">
      <c r="A14">
        <v>7</v>
      </c>
      <c r="B14" t="s">
        <v>14</v>
      </c>
      <c r="D14">
        <v>6</v>
      </c>
      <c r="E14">
        <v>12</v>
      </c>
      <c r="F14">
        <v>16</v>
      </c>
      <c r="G14">
        <v>22</v>
      </c>
      <c r="H14">
        <v>27</v>
      </c>
      <c r="I14">
        <v>30</v>
      </c>
      <c r="J14">
        <v>35</v>
      </c>
      <c r="K14">
        <v>38</v>
      </c>
      <c r="L14">
        <v>41</v>
      </c>
      <c r="M14">
        <v>45</v>
      </c>
    </row>
    <row r="15" spans="1:13" ht="12.75">
      <c r="A15">
        <v>8</v>
      </c>
      <c r="B15" t="s">
        <v>15</v>
      </c>
      <c r="D15">
        <v>5</v>
      </c>
      <c r="E15">
        <v>11</v>
      </c>
      <c r="F15">
        <v>16</v>
      </c>
      <c r="G15">
        <v>20</v>
      </c>
      <c r="H15">
        <v>26</v>
      </c>
      <c r="I15">
        <v>30</v>
      </c>
      <c r="J15">
        <v>33</v>
      </c>
      <c r="K15">
        <v>38</v>
      </c>
      <c r="L15">
        <v>40</v>
      </c>
      <c r="M15">
        <v>43</v>
      </c>
    </row>
    <row r="16" spans="1:13" ht="12.75">
      <c r="A16">
        <v>9</v>
      </c>
      <c r="B16" t="s">
        <v>16</v>
      </c>
      <c r="D16">
        <v>5</v>
      </c>
      <c r="E16">
        <v>12</v>
      </c>
      <c r="F16">
        <v>16</v>
      </c>
      <c r="G16">
        <v>21</v>
      </c>
      <c r="H16">
        <v>27</v>
      </c>
      <c r="I16">
        <v>30</v>
      </c>
      <c r="J16">
        <v>36</v>
      </c>
      <c r="K16">
        <v>40</v>
      </c>
      <c r="L16">
        <v>41</v>
      </c>
      <c r="M16">
        <v>45</v>
      </c>
    </row>
    <row r="17" spans="1:2" ht="12.75">
      <c r="A17">
        <v>10</v>
      </c>
      <c r="B17" t="s">
        <v>17</v>
      </c>
    </row>
    <row r="18" spans="1:13" ht="12.75">
      <c r="A18">
        <v>11</v>
      </c>
      <c r="B18" t="s">
        <v>18</v>
      </c>
      <c r="D18">
        <v>6</v>
      </c>
      <c r="E18">
        <v>11</v>
      </c>
      <c r="F18">
        <v>18</v>
      </c>
      <c r="G18">
        <v>24</v>
      </c>
      <c r="H18">
        <v>27</v>
      </c>
      <c r="I18">
        <v>32</v>
      </c>
      <c r="J18">
        <v>35</v>
      </c>
      <c r="K18">
        <v>38</v>
      </c>
      <c r="L18">
        <v>44</v>
      </c>
      <c r="M18">
        <v>45</v>
      </c>
    </row>
    <row r="19" spans="1:13" ht="12.75">
      <c r="A19">
        <v>12</v>
      </c>
      <c r="B19" t="s">
        <v>19</v>
      </c>
      <c r="D19">
        <v>5</v>
      </c>
      <c r="E19">
        <v>11</v>
      </c>
      <c r="F19">
        <v>17</v>
      </c>
      <c r="G19">
        <v>22</v>
      </c>
      <c r="H19">
        <v>27</v>
      </c>
      <c r="I19">
        <v>32</v>
      </c>
      <c r="J19">
        <v>35</v>
      </c>
      <c r="K19">
        <v>38</v>
      </c>
      <c r="L19">
        <v>41</v>
      </c>
      <c r="M19">
        <v>45</v>
      </c>
    </row>
    <row r="20" spans="1:13" ht="12.75">
      <c r="A20">
        <v>13</v>
      </c>
      <c r="B20" t="s">
        <v>20</v>
      </c>
      <c r="D20">
        <v>5</v>
      </c>
      <c r="E20">
        <v>11</v>
      </c>
      <c r="F20">
        <v>17</v>
      </c>
      <c r="G20">
        <v>22</v>
      </c>
      <c r="H20">
        <v>27</v>
      </c>
      <c r="I20">
        <v>32</v>
      </c>
      <c r="J20">
        <v>35</v>
      </c>
      <c r="K20">
        <v>39</v>
      </c>
      <c r="L20">
        <v>40</v>
      </c>
      <c r="M20">
        <v>45</v>
      </c>
    </row>
    <row r="21" spans="1:13" ht="12.75">
      <c r="A21">
        <v>14</v>
      </c>
      <c r="B21" t="s">
        <v>21</v>
      </c>
      <c r="D21">
        <v>5</v>
      </c>
      <c r="E21">
        <v>11</v>
      </c>
      <c r="F21">
        <v>16</v>
      </c>
      <c r="G21">
        <v>21</v>
      </c>
      <c r="H21">
        <v>27</v>
      </c>
      <c r="I21">
        <v>31</v>
      </c>
      <c r="J21">
        <v>36</v>
      </c>
      <c r="K21">
        <v>40</v>
      </c>
      <c r="L21">
        <v>42</v>
      </c>
      <c r="M21">
        <v>45</v>
      </c>
    </row>
    <row r="22" spans="1:13" ht="12.75">
      <c r="A22">
        <v>15</v>
      </c>
      <c r="B22" t="s">
        <v>22</v>
      </c>
      <c r="D22">
        <v>5.4</v>
      </c>
      <c r="E22">
        <v>11</v>
      </c>
      <c r="F22">
        <v>16.5</v>
      </c>
      <c r="G22">
        <v>22</v>
      </c>
      <c r="H22">
        <v>26</v>
      </c>
      <c r="I22">
        <v>31</v>
      </c>
      <c r="J22">
        <v>37</v>
      </c>
      <c r="K22">
        <v>39</v>
      </c>
      <c r="L22">
        <v>41.5</v>
      </c>
      <c r="M22">
        <v>44.3</v>
      </c>
    </row>
    <row r="23" spans="1:13" ht="12.75">
      <c r="A23">
        <v>16</v>
      </c>
      <c r="B23" t="s">
        <v>23</v>
      </c>
      <c r="D23">
        <v>5</v>
      </c>
      <c r="E23">
        <v>11</v>
      </c>
      <c r="F23">
        <v>16.5</v>
      </c>
      <c r="G23">
        <v>22</v>
      </c>
      <c r="H23">
        <v>27</v>
      </c>
      <c r="I23">
        <v>31</v>
      </c>
      <c r="J23">
        <v>35</v>
      </c>
      <c r="K23">
        <v>39</v>
      </c>
      <c r="L23">
        <v>42</v>
      </c>
      <c r="M23">
        <v>45</v>
      </c>
    </row>
    <row r="25" spans="2:13" ht="12.75">
      <c r="B25" t="s">
        <v>43</v>
      </c>
      <c r="D25">
        <f>AVERAGE(D8:D23)</f>
        <v>5.242857142857143</v>
      </c>
      <c r="E25">
        <f aca="true" t="shared" si="0" ref="E25:M25">AVERAGE(E8:E23)</f>
        <v>11.214285714285714</v>
      </c>
      <c r="F25">
        <f t="shared" si="0"/>
        <v>16.5</v>
      </c>
      <c r="G25">
        <f t="shared" si="0"/>
        <v>21.714285714285715</v>
      </c>
      <c r="H25">
        <f t="shared" si="0"/>
        <v>26.642857142857142</v>
      </c>
      <c r="I25">
        <f t="shared" si="0"/>
        <v>30.714285714285715</v>
      </c>
      <c r="J25">
        <f t="shared" si="0"/>
        <v>35.285714285714285</v>
      </c>
      <c r="K25">
        <f t="shared" si="0"/>
        <v>38.857142857142854</v>
      </c>
      <c r="L25">
        <f t="shared" si="0"/>
        <v>41.67857142857143</v>
      </c>
      <c r="M25">
        <f t="shared" si="0"/>
        <v>44.80714285714286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5"/>
  <sheetViews>
    <sheetView workbookViewId="0" topLeftCell="A1">
      <selection activeCell="A1" sqref="A1"/>
    </sheetView>
  </sheetViews>
  <sheetFormatPr defaultColWidth="9.00390625" defaultRowHeight="12.75"/>
  <cols>
    <col min="1" max="1" width="2.875" style="0" bestFit="1" customWidth="1"/>
    <col min="2" max="2" width="10.25390625" style="0" bestFit="1" customWidth="1"/>
    <col min="3" max="14" width="4.625" style="0" customWidth="1"/>
    <col min="15" max="15" width="5.50390625" style="0" customWidth="1"/>
    <col min="16" max="17" width="4.625" style="0" customWidth="1"/>
    <col min="18" max="18" width="6.25390625" style="0" bestFit="1" customWidth="1"/>
    <col min="19" max="23" width="4.625" style="0" customWidth="1"/>
  </cols>
  <sheetData>
    <row r="2" ht="12.75">
      <c r="D2" t="s">
        <v>39</v>
      </c>
    </row>
    <row r="3" spans="4:13" ht="12.75"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36</v>
      </c>
      <c r="L3" s="6" t="s">
        <v>37</v>
      </c>
      <c r="M3" s="6" t="s">
        <v>38</v>
      </c>
    </row>
    <row r="4" ht="12.75">
      <c r="D4" t="s">
        <v>40</v>
      </c>
    </row>
    <row r="5" spans="4:13" ht="12.75">
      <c r="D5" s="3">
        <v>5.7</v>
      </c>
      <c r="E5" s="3">
        <v>11.3</v>
      </c>
      <c r="F5" s="3">
        <v>16.7</v>
      </c>
      <c r="G5" s="3">
        <v>21.8</v>
      </c>
      <c r="H5" s="3">
        <v>26.6</v>
      </c>
      <c r="I5" s="3">
        <v>31</v>
      </c>
      <c r="J5" s="3">
        <v>35</v>
      </c>
      <c r="K5" s="3">
        <v>38.7</v>
      </c>
      <c r="L5" s="3">
        <v>42</v>
      </c>
      <c r="M5" s="3">
        <v>45</v>
      </c>
    </row>
    <row r="6" ht="12.75">
      <c r="O6" t="s">
        <v>27</v>
      </c>
    </row>
    <row r="7" spans="4:16" ht="12.75">
      <c r="D7" t="s">
        <v>24</v>
      </c>
      <c r="O7" t="s">
        <v>28</v>
      </c>
      <c r="P7" t="s">
        <v>26</v>
      </c>
    </row>
    <row r="8" spans="1:18" ht="12.75">
      <c r="A8">
        <v>1</v>
      </c>
      <c r="B8" t="str">
        <f>misure!B8</f>
        <v>Azzari</v>
      </c>
      <c r="D8">
        <f>ABS(misure!D8-D$5)</f>
        <v>0.2999999999999998</v>
      </c>
      <c r="E8">
        <f>ABS(misure!E8-E$5)</f>
        <v>0.6999999999999993</v>
      </c>
      <c r="F8">
        <f>ABS(misure!F8-F$5)</f>
        <v>0.3000000000000007</v>
      </c>
      <c r="G8">
        <f>ABS(misure!G8-G$5)</f>
        <v>0.1999999999999993</v>
      </c>
      <c r="H8">
        <f>ABS(misure!H8-H$5)</f>
        <v>0.3999999999999986</v>
      </c>
      <c r="I8">
        <f>ABS(misure!I8-I$5)</f>
        <v>1</v>
      </c>
      <c r="J8">
        <f>ABS(misure!J8-J$5)</f>
        <v>1</v>
      </c>
      <c r="K8">
        <f>ABS(misure!K8-K$5)</f>
        <v>1.2999999999999972</v>
      </c>
      <c r="L8">
        <f>ABS(misure!L8-L$5)</f>
        <v>0</v>
      </c>
      <c r="M8">
        <f>ABS(misure!M8-M$5)</f>
        <v>0</v>
      </c>
      <c r="O8">
        <f aca="true" t="shared" si="0" ref="O8:O23">SUM(D8:M8)</f>
        <v>5.199999999999995</v>
      </c>
      <c r="P8">
        <f aca="true" t="shared" si="1" ref="P8:P23">RANK(O8,$O$8:$O$25,1)</f>
        <v>6</v>
      </c>
      <c r="R8" t="b">
        <f>O8=5.2</f>
        <v>0</v>
      </c>
    </row>
    <row r="9" spans="1:18" ht="12.75">
      <c r="A9">
        <v>2</v>
      </c>
      <c r="B9" t="str">
        <f>misure!B9</f>
        <v>Bertola</v>
      </c>
      <c r="D9">
        <f>ABS(misure!D9-D$5)</f>
        <v>0.7000000000000002</v>
      </c>
      <c r="E9">
        <f>ABS(misure!E9-E$5)</f>
        <v>0.3000000000000007</v>
      </c>
      <c r="F9">
        <f>ABS(misure!F9-F$5)</f>
        <v>0.6999999999999993</v>
      </c>
      <c r="G9">
        <f>ABS(misure!G9-G$5)</f>
        <v>0.8000000000000007</v>
      </c>
      <c r="H9">
        <f>ABS(misure!H9-H$5)</f>
        <v>0.6000000000000014</v>
      </c>
      <c r="I9">
        <f>ABS(misure!I9-I$5)</f>
        <v>2</v>
      </c>
      <c r="J9">
        <f>ABS(misure!J9-J$5)</f>
        <v>0</v>
      </c>
      <c r="K9">
        <f>ABS(misure!K9-K$5)</f>
        <v>0.7000000000000028</v>
      </c>
      <c r="L9">
        <f>ABS(misure!L9-L$5)</f>
        <v>1</v>
      </c>
      <c r="M9">
        <f>ABS(misure!M9-M$5)</f>
        <v>0</v>
      </c>
      <c r="O9">
        <f t="shared" si="0"/>
        <v>6.800000000000005</v>
      </c>
      <c r="P9">
        <f t="shared" si="1"/>
        <v>11</v>
      </c>
      <c r="R9" t="b">
        <f aca="true" t="shared" si="2" ref="R9:R22">O9=5.2</f>
        <v>0</v>
      </c>
    </row>
    <row r="10" spans="1:18" ht="12.75">
      <c r="A10">
        <v>3</v>
      </c>
      <c r="B10" t="str">
        <f>misure!B10</f>
        <v>Bonuccelli</v>
      </c>
      <c r="R10" t="b">
        <f t="shared" si="2"/>
        <v>0</v>
      </c>
    </row>
    <row r="11" spans="1:18" ht="12.75">
      <c r="A11">
        <v>4</v>
      </c>
      <c r="B11" t="str">
        <f>misure!B11</f>
        <v>Buffoni</v>
      </c>
      <c r="D11">
        <f>ABS(misure!D11-D$5)</f>
        <v>0.7000000000000002</v>
      </c>
      <c r="E11">
        <f>ABS(misure!E11-E$5)</f>
        <v>0.6999999999999993</v>
      </c>
      <c r="F11">
        <f>ABS(misure!F11-F$5)</f>
        <v>0.3000000000000007</v>
      </c>
      <c r="G11">
        <f>ABS(misure!G11-G$5)</f>
        <v>0.1999999999999993</v>
      </c>
      <c r="H11">
        <f>ABS(misure!H11-H$5)</f>
        <v>0.3999999999999986</v>
      </c>
      <c r="I11">
        <f>ABS(misure!I11-I$5)</f>
        <v>1</v>
      </c>
      <c r="J11">
        <f>ABS(misure!J11-J$5)</f>
        <v>1</v>
      </c>
      <c r="K11">
        <f>ABS(misure!K11-K$5)</f>
        <v>1.2999999999999972</v>
      </c>
      <c r="L11">
        <f>ABS(misure!L11-L$5)</f>
        <v>0</v>
      </c>
      <c r="M11">
        <f>ABS(misure!M11-M$5)</f>
        <v>0</v>
      </c>
      <c r="O11">
        <f t="shared" si="0"/>
        <v>5.599999999999995</v>
      </c>
      <c r="P11">
        <f t="shared" si="1"/>
        <v>10</v>
      </c>
      <c r="R11" t="b">
        <f t="shared" si="2"/>
        <v>0</v>
      </c>
    </row>
    <row r="12" spans="1:18" ht="12.75">
      <c r="A12">
        <v>5</v>
      </c>
      <c r="B12" t="str">
        <f>misure!B12</f>
        <v>Canalini</v>
      </c>
      <c r="D12">
        <f>ABS(misure!D12-D$5)</f>
        <v>0.7000000000000002</v>
      </c>
      <c r="E12">
        <f>ABS(misure!E12-E$5)</f>
        <v>0.3000000000000007</v>
      </c>
      <c r="F12">
        <f>ABS(misure!F12-F$5)</f>
        <v>1.6999999999999993</v>
      </c>
      <c r="G12">
        <f>ABS(misure!G12-G$5)</f>
        <v>0.8000000000000007</v>
      </c>
      <c r="H12">
        <f>ABS(misure!H12-H$5)</f>
        <v>0.6000000000000014</v>
      </c>
      <c r="I12">
        <f>ABS(misure!I12-I$5)</f>
        <v>1</v>
      </c>
      <c r="J12">
        <f>ABS(misure!J12-J$5)</f>
        <v>0</v>
      </c>
      <c r="K12">
        <f>ABS(misure!K12-K$5)</f>
        <v>0.29999999999999716</v>
      </c>
      <c r="L12">
        <f>ABS(misure!L12-L$5)</f>
        <v>0</v>
      </c>
      <c r="M12">
        <f>ABS(misure!M12-M$5)</f>
        <v>0</v>
      </c>
      <c r="O12">
        <f t="shared" si="0"/>
        <v>5.3999999999999995</v>
      </c>
      <c r="P12">
        <f t="shared" si="1"/>
        <v>9</v>
      </c>
      <c r="R12" t="b">
        <f t="shared" si="2"/>
        <v>0</v>
      </c>
    </row>
    <row r="13" spans="1:18" ht="12.75">
      <c r="A13">
        <v>6</v>
      </c>
      <c r="B13" t="str">
        <f>misure!B13</f>
        <v>Cervi</v>
      </c>
      <c r="D13">
        <f>ABS(misure!D13-D$5)</f>
        <v>0.7000000000000002</v>
      </c>
      <c r="E13">
        <f>ABS(misure!E13-E$5)</f>
        <v>1.3000000000000007</v>
      </c>
      <c r="F13">
        <f>ABS(misure!F13-F$5)</f>
        <v>0.3000000000000007</v>
      </c>
      <c r="G13">
        <f>ABS(misure!G13-G$5)</f>
        <v>0.1999999999999993</v>
      </c>
      <c r="H13">
        <f>ABS(misure!H13-H$5)</f>
        <v>0.6000000000000014</v>
      </c>
      <c r="I13">
        <f>ABS(misure!I13-I$5)</f>
        <v>1</v>
      </c>
      <c r="J13">
        <f>ABS(misure!J13-J$5)</f>
        <v>0</v>
      </c>
      <c r="K13">
        <f>ABS(misure!K13-K$5)</f>
        <v>0.7000000000000028</v>
      </c>
      <c r="L13">
        <f>ABS(misure!L13-L$5)</f>
        <v>2</v>
      </c>
      <c r="M13">
        <f>ABS(misure!M13-M$5)</f>
        <v>0</v>
      </c>
      <c r="O13">
        <f t="shared" si="0"/>
        <v>6.800000000000005</v>
      </c>
      <c r="P13">
        <f t="shared" si="1"/>
        <v>11</v>
      </c>
      <c r="R13" t="b">
        <f t="shared" si="2"/>
        <v>0</v>
      </c>
    </row>
    <row r="14" spans="1:18" ht="12.75">
      <c r="A14">
        <v>7</v>
      </c>
      <c r="B14" t="str">
        <f>misure!B14</f>
        <v>DelPadrone</v>
      </c>
      <c r="D14">
        <f>ABS(misure!D14-D$5)</f>
        <v>0.2999999999999998</v>
      </c>
      <c r="E14">
        <f>ABS(misure!E14-E$5)</f>
        <v>0.6999999999999993</v>
      </c>
      <c r="F14">
        <f>ABS(misure!F14-F$5)</f>
        <v>0.6999999999999993</v>
      </c>
      <c r="G14">
        <f>ABS(misure!G14-G$5)</f>
        <v>0.1999999999999993</v>
      </c>
      <c r="H14">
        <f>ABS(misure!H14-H$5)</f>
        <v>0.3999999999999986</v>
      </c>
      <c r="I14">
        <f>ABS(misure!I14-I$5)</f>
        <v>1</v>
      </c>
      <c r="J14">
        <f>ABS(misure!J14-J$5)</f>
        <v>0</v>
      </c>
      <c r="K14">
        <f>ABS(misure!K14-K$5)</f>
        <v>0.7000000000000028</v>
      </c>
      <c r="L14">
        <f>ABS(misure!L14-L$5)</f>
        <v>1</v>
      </c>
      <c r="M14">
        <f>ABS(misure!M14-M$5)</f>
        <v>0</v>
      </c>
      <c r="O14">
        <f t="shared" si="0"/>
        <v>4.999999999999999</v>
      </c>
      <c r="P14">
        <f t="shared" si="1"/>
        <v>4</v>
      </c>
      <c r="R14" t="b">
        <f t="shared" si="2"/>
        <v>0</v>
      </c>
    </row>
    <row r="15" spans="1:18" ht="12.75">
      <c r="A15">
        <v>8</v>
      </c>
      <c r="B15" t="str">
        <f>misure!B15</f>
        <v>Fratto</v>
      </c>
      <c r="D15">
        <f>ABS(misure!D15-D$5)</f>
        <v>0.7000000000000002</v>
      </c>
      <c r="E15">
        <f>ABS(misure!E15-E$5)</f>
        <v>0.3000000000000007</v>
      </c>
      <c r="F15">
        <f>ABS(misure!F15-F$5)</f>
        <v>0.6999999999999993</v>
      </c>
      <c r="G15">
        <f>ABS(misure!G15-G$5)</f>
        <v>1.8000000000000007</v>
      </c>
      <c r="H15">
        <f>ABS(misure!H15-H$5)</f>
        <v>0.6000000000000014</v>
      </c>
      <c r="I15">
        <f>ABS(misure!I15-I$5)</f>
        <v>1</v>
      </c>
      <c r="J15">
        <f>ABS(misure!J15-J$5)</f>
        <v>2</v>
      </c>
      <c r="K15">
        <f>ABS(misure!K15-K$5)</f>
        <v>0.7000000000000028</v>
      </c>
      <c r="L15">
        <f>ABS(misure!L15-L$5)</f>
        <v>2</v>
      </c>
      <c r="M15">
        <f>ABS(misure!M15-M$5)</f>
        <v>2</v>
      </c>
      <c r="O15">
        <f t="shared" si="0"/>
        <v>11.800000000000004</v>
      </c>
      <c r="P15">
        <f t="shared" si="1"/>
        <v>15</v>
      </c>
      <c r="R15" t="b">
        <f t="shared" si="2"/>
        <v>0</v>
      </c>
    </row>
    <row r="16" spans="1:18" ht="12.75">
      <c r="A16">
        <v>9</v>
      </c>
      <c r="B16" t="str">
        <f>misure!B16</f>
        <v>Galeotti</v>
      </c>
      <c r="D16">
        <f>ABS(misure!D16-D$5)</f>
        <v>0.7000000000000002</v>
      </c>
      <c r="E16">
        <f>ABS(misure!E16-E$5)</f>
        <v>0.6999999999999993</v>
      </c>
      <c r="F16">
        <f>ABS(misure!F16-F$5)</f>
        <v>0.6999999999999993</v>
      </c>
      <c r="G16">
        <f>ABS(misure!G16-G$5)</f>
        <v>0.8000000000000007</v>
      </c>
      <c r="H16">
        <f>ABS(misure!H16-H$5)</f>
        <v>0.3999999999999986</v>
      </c>
      <c r="I16">
        <f>ABS(misure!I16-I$5)</f>
        <v>1</v>
      </c>
      <c r="J16">
        <f>ABS(misure!J16-J$5)</f>
        <v>1</v>
      </c>
      <c r="K16">
        <f>ABS(misure!K16-K$5)</f>
        <v>1.2999999999999972</v>
      </c>
      <c r="L16">
        <f>ABS(misure!L16-L$5)</f>
        <v>1</v>
      </c>
      <c r="M16">
        <f>ABS(misure!M16-M$5)</f>
        <v>0</v>
      </c>
      <c r="O16">
        <f t="shared" si="0"/>
        <v>7.599999999999995</v>
      </c>
      <c r="P16">
        <f t="shared" si="1"/>
        <v>13</v>
      </c>
      <c r="R16" t="b">
        <f t="shared" si="2"/>
        <v>0</v>
      </c>
    </row>
    <row r="17" spans="1:18" ht="12.75">
      <c r="A17">
        <v>10</v>
      </c>
      <c r="B17" t="str">
        <f>misure!B17</f>
        <v>Ghirlanda</v>
      </c>
      <c r="R17" t="b">
        <f t="shared" si="2"/>
        <v>0</v>
      </c>
    </row>
    <row r="18" spans="1:18" ht="12.75">
      <c r="A18">
        <v>11</v>
      </c>
      <c r="B18" t="str">
        <f>misure!B18</f>
        <v>Gorlandi</v>
      </c>
      <c r="D18">
        <f>ABS(misure!D18-D$5)</f>
        <v>0.2999999999999998</v>
      </c>
      <c r="E18">
        <f>ABS(misure!E18-E$5)</f>
        <v>0.3000000000000007</v>
      </c>
      <c r="F18">
        <f>ABS(misure!F18-F$5)</f>
        <v>1.3000000000000007</v>
      </c>
      <c r="G18">
        <f>ABS(misure!G18-G$5)</f>
        <v>2.1999999999999993</v>
      </c>
      <c r="H18">
        <f>ABS(misure!H18-H$5)</f>
        <v>0.3999999999999986</v>
      </c>
      <c r="I18">
        <f>ABS(misure!I18-I$5)</f>
        <v>1</v>
      </c>
      <c r="J18">
        <f>ABS(misure!J18-J$5)</f>
        <v>0</v>
      </c>
      <c r="K18">
        <f>ABS(misure!K18-K$5)</f>
        <v>0.7000000000000028</v>
      </c>
      <c r="L18">
        <f>ABS(misure!L18-L$5)</f>
        <v>2</v>
      </c>
      <c r="M18">
        <f>ABS(misure!M18-M$5)</f>
        <v>0</v>
      </c>
      <c r="O18">
        <f t="shared" si="0"/>
        <v>8.200000000000003</v>
      </c>
      <c r="P18">
        <f t="shared" si="1"/>
        <v>14</v>
      </c>
      <c r="R18" t="b">
        <f t="shared" si="2"/>
        <v>0</v>
      </c>
    </row>
    <row r="19" spans="1:18" ht="12.75">
      <c r="A19">
        <v>12</v>
      </c>
      <c r="B19" t="str">
        <f>misure!B19</f>
        <v>Moretti</v>
      </c>
      <c r="D19">
        <f>ABS(misure!D19-D$5)</f>
        <v>0.7000000000000002</v>
      </c>
      <c r="E19">
        <f>ABS(misure!E19-E$5)</f>
        <v>0.3000000000000007</v>
      </c>
      <c r="F19">
        <f>ABS(misure!F19-F$5)</f>
        <v>0.3000000000000007</v>
      </c>
      <c r="G19">
        <f>ABS(misure!G19-G$5)</f>
        <v>0.1999999999999993</v>
      </c>
      <c r="H19">
        <f>ABS(misure!H19-H$5)</f>
        <v>0.3999999999999986</v>
      </c>
      <c r="I19">
        <f>ABS(misure!I19-I$5)</f>
        <v>1</v>
      </c>
      <c r="J19">
        <f>ABS(misure!J19-J$5)</f>
        <v>0</v>
      </c>
      <c r="K19">
        <f>ABS(misure!K19-K$5)</f>
        <v>0.7000000000000028</v>
      </c>
      <c r="L19">
        <f>ABS(misure!L19-L$5)</f>
        <v>1</v>
      </c>
      <c r="M19">
        <f>ABS(misure!M19-M$5)</f>
        <v>0</v>
      </c>
      <c r="O19">
        <f t="shared" si="0"/>
        <v>4.600000000000002</v>
      </c>
      <c r="P19">
        <f t="shared" si="1"/>
        <v>3</v>
      </c>
      <c r="R19" t="b">
        <f t="shared" si="2"/>
        <v>0</v>
      </c>
    </row>
    <row r="20" spans="1:18" ht="12.75">
      <c r="A20">
        <v>13</v>
      </c>
      <c r="B20" t="str">
        <f>misure!B20</f>
        <v>Palagi</v>
      </c>
      <c r="D20">
        <f>ABS(misure!D20-D$5)</f>
        <v>0.7000000000000002</v>
      </c>
      <c r="E20">
        <f>ABS(misure!E20-E$5)</f>
        <v>0.3000000000000007</v>
      </c>
      <c r="F20">
        <f>ABS(misure!F20-F$5)</f>
        <v>0.3000000000000007</v>
      </c>
      <c r="G20">
        <f>ABS(misure!G20-G$5)</f>
        <v>0.1999999999999993</v>
      </c>
      <c r="H20">
        <f>ABS(misure!H20-H$5)</f>
        <v>0.3999999999999986</v>
      </c>
      <c r="I20">
        <f>ABS(misure!I20-I$5)</f>
        <v>1</v>
      </c>
      <c r="J20">
        <f>ABS(misure!J20-J$5)</f>
        <v>0</v>
      </c>
      <c r="K20">
        <f>ABS(misure!K20-K$5)</f>
        <v>0.29999999999999716</v>
      </c>
      <c r="L20">
        <f>ABS(misure!L20-L$5)</f>
        <v>2</v>
      </c>
      <c r="M20">
        <f>ABS(misure!M20-M$5)</f>
        <v>0</v>
      </c>
      <c r="O20">
        <f t="shared" si="0"/>
        <v>5.199999999999997</v>
      </c>
      <c r="P20">
        <f t="shared" si="1"/>
        <v>7</v>
      </c>
      <c r="R20" t="b">
        <f t="shared" si="2"/>
        <v>1</v>
      </c>
    </row>
    <row r="21" spans="1:18" ht="12.75">
      <c r="A21">
        <v>14</v>
      </c>
      <c r="B21" t="str">
        <f>misure!B21</f>
        <v>Pianini</v>
      </c>
      <c r="D21">
        <f>ABS(misure!D21-D$5)</f>
        <v>0.7000000000000002</v>
      </c>
      <c r="E21">
        <f>ABS(misure!E21-E$5)</f>
        <v>0.3000000000000007</v>
      </c>
      <c r="F21">
        <f>ABS(misure!F21-F$5)</f>
        <v>0.6999999999999993</v>
      </c>
      <c r="G21">
        <f>ABS(misure!G21-G$5)</f>
        <v>0.8000000000000007</v>
      </c>
      <c r="H21">
        <f>ABS(misure!H21-H$5)</f>
        <v>0.3999999999999986</v>
      </c>
      <c r="I21">
        <f>ABS(misure!I21-I$5)</f>
        <v>0</v>
      </c>
      <c r="J21">
        <f>ABS(misure!J21-J$5)</f>
        <v>1</v>
      </c>
      <c r="K21">
        <f>ABS(misure!K21-K$5)</f>
        <v>1.2999999999999972</v>
      </c>
      <c r="L21">
        <f>ABS(misure!L21-L$5)</f>
        <v>0</v>
      </c>
      <c r="M21">
        <f>ABS(misure!M21-M$5)</f>
        <v>0</v>
      </c>
      <c r="O21">
        <f t="shared" si="0"/>
        <v>5.199999999999997</v>
      </c>
      <c r="P21">
        <f t="shared" si="1"/>
        <v>7</v>
      </c>
      <c r="R21" t="b">
        <f t="shared" si="2"/>
        <v>1</v>
      </c>
    </row>
    <row r="22" spans="1:18" ht="12.75">
      <c r="A22">
        <v>15</v>
      </c>
      <c r="B22" t="str">
        <f>misure!B22</f>
        <v>Ravenna</v>
      </c>
      <c r="D22">
        <f>ABS(misure!D22-D$5)</f>
        <v>0.2999999999999998</v>
      </c>
      <c r="E22">
        <f>ABS(misure!E22-E$5)</f>
        <v>0.3000000000000007</v>
      </c>
      <c r="F22">
        <f>ABS(misure!F22-F$5)</f>
        <v>0.1999999999999993</v>
      </c>
      <c r="G22">
        <f>ABS(misure!G22-G$5)</f>
        <v>0.1999999999999993</v>
      </c>
      <c r="H22">
        <f>ABS(misure!H22-H$5)</f>
        <v>0.6000000000000014</v>
      </c>
      <c r="I22">
        <f>ABS(misure!I22-I$5)</f>
        <v>0</v>
      </c>
      <c r="J22">
        <f>ABS(misure!J22-J$5)</f>
        <v>2</v>
      </c>
      <c r="K22">
        <f>ABS(misure!K22-K$5)</f>
        <v>0.29999999999999716</v>
      </c>
      <c r="L22">
        <f>ABS(misure!L22-L$5)</f>
        <v>0.5</v>
      </c>
      <c r="M22">
        <f>ABS(misure!M22-M$5)</f>
        <v>0.7000000000000028</v>
      </c>
      <c r="O22">
        <f t="shared" si="0"/>
        <v>5.1000000000000005</v>
      </c>
      <c r="P22">
        <f t="shared" si="1"/>
        <v>5</v>
      </c>
      <c r="R22" t="b">
        <f t="shared" si="2"/>
        <v>0</v>
      </c>
    </row>
    <row r="23" spans="1:16" ht="12.75">
      <c r="A23">
        <v>16</v>
      </c>
      <c r="B23" t="str">
        <f>misure!B23</f>
        <v>Sanguinetti</v>
      </c>
      <c r="D23">
        <f>ABS(misure!D23-D$5)</f>
        <v>0.7000000000000002</v>
      </c>
      <c r="E23">
        <f>ABS(misure!E23-E$5)</f>
        <v>0.3000000000000007</v>
      </c>
      <c r="F23">
        <f>ABS(misure!F23-F$5)</f>
        <v>0.1999999999999993</v>
      </c>
      <c r="G23">
        <f>ABS(misure!G23-G$5)</f>
        <v>0.1999999999999993</v>
      </c>
      <c r="H23">
        <f>ABS(misure!H23-H$5)</f>
        <v>0.3999999999999986</v>
      </c>
      <c r="I23">
        <f>ABS(misure!I23-I$5)</f>
        <v>0</v>
      </c>
      <c r="J23">
        <f>ABS(misure!J23-J$5)</f>
        <v>0</v>
      </c>
      <c r="K23">
        <f>ABS(misure!K23-K$5)</f>
        <v>0.29999999999999716</v>
      </c>
      <c r="L23">
        <f>ABS(misure!L23-L$5)</f>
        <v>0</v>
      </c>
      <c r="M23">
        <f>ABS(misure!M23-M$5)</f>
        <v>0</v>
      </c>
      <c r="O23">
        <f t="shared" si="0"/>
        <v>2.099999999999995</v>
      </c>
      <c r="P23">
        <f t="shared" si="1"/>
        <v>1</v>
      </c>
    </row>
    <row r="24" s="7" customFormat="1" ht="12.75">
      <c r="P24"/>
    </row>
    <row r="25" spans="1:16" ht="12.75">
      <c r="A25">
        <v>18</v>
      </c>
      <c r="B25" t="str">
        <f>misure!B25</f>
        <v>media</v>
      </c>
      <c r="D25">
        <f>ABS(misure!D25-D$5)</f>
        <v>0.4571428571428573</v>
      </c>
      <c r="E25">
        <f>ABS(misure!E25-E$5)</f>
        <v>0.08571428571428719</v>
      </c>
      <c r="F25">
        <f>ABS(misure!F25-F$5)</f>
        <v>0.1999999999999993</v>
      </c>
      <c r="G25">
        <f>ABS(misure!G25-G$5)</f>
        <v>0.08571428571428541</v>
      </c>
      <c r="H25">
        <f>ABS(misure!H25-H$5)</f>
        <v>0.04285714285714093</v>
      </c>
      <c r="I25">
        <f>ABS(misure!I25-I$5)</f>
        <v>0.2857142857142847</v>
      </c>
      <c r="J25">
        <f>ABS(misure!J25-J$5)</f>
        <v>0.2857142857142847</v>
      </c>
      <c r="K25">
        <f>ABS(misure!K25-K$5)</f>
        <v>0.15714285714285126</v>
      </c>
      <c r="L25">
        <f>ABS(misure!L25-L$5)</f>
        <v>0.3214285714285694</v>
      </c>
      <c r="M25">
        <f>ABS(misure!M25-M$5)</f>
        <v>0.19285714285714306</v>
      </c>
      <c r="O25">
        <f>SUM(D25:M25)</f>
        <v>2.114285714285703</v>
      </c>
      <c r="P25">
        <f>RANK(O25,$O$8:$O$25,1)</f>
        <v>2</v>
      </c>
    </row>
  </sheetData>
  <conditionalFormatting sqref="D25:M25 D8:M9 D11:M16 D18:M23">
    <cfRule type="cellIs" priority="1" dxfId="0" operator="equal" stopIfTrue="1">
      <formula>MAX($D8:$M8)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F20"/>
  <sheetViews>
    <sheetView workbookViewId="0" topLeftCell="A1">
      <selection activeCell="Q12" sqref="Q12"/>
    </sheetView>
  </sheetViews>
  <sheetFormatPr defaultColWidth="9.00390625" defaultRowHeight="12.75"/>
  <cols>
    <col min="1" max="1" width="1.625" style="0" customWidth="1"/>
    <col min="2" max="4" width="4.625" style="0" customWidth="1"/>
    <col min="5" max="16384" width="6.625" style="0" customWidth="1"/>
  </cols>
  <sheetData>
    <row r="9" spans="2:6" ht="12.75">
      <c r="B9" s="1" t="s">
        <v>5</v>
      </c>
      <c r="C9" s="8" t="s">
        <v>6</v>
      </c>
      <c r="D9" s="1" t="s">
        <v>7</v>
      </c>
      <c r="F9" t="s">
        <v>3</v>
      </c>
    </row>
    <row r="10" spans="2:6" ht="12.75">
      <c r="B10" s="1" t="s">
        <v>0</v>
      </c>
      <c r="C10" s="1" t="s">
        <v>1</v>
      </c>
      <c r="D10" s="1" t="s">
        <v>2</v>
      </c>
      <c r="F10" s="1" t="s">
        <v>4</v>
      </c>
    </row>
    <row r="11" spans="2:6" ht="12.75">
      <c r="B11">
        <v>40</v>
      </c>
      <c r="C11">
        <v>4</v>
      </c>
      <c r="D11">
        <f>C11/B11</f>
        <v>0.1</v>
      </c>
      <c r="E11" s="2">
        <f>D11</f>
        <v>0.1</v>
      </c>
      <c r="F11" s="5">
        <f>DEGREES(ATAN(D11))</f>
        <v>5.710593137499643</v>
      </c>
    </row>
    <row r="12" spans="2:6" ht="12.75">
      <c r="B12">
        <v>40</v>
      </c>
      <c r="C12">
        <v>8</v>
      </c>
      <c r="D12">
        <f aca="true" t="shared" si="0" ref="D12:D20">C12/B12</f>
        <v>0.2</v>
      </c>
      <c r="E12" s="2">
        <f aca="true" t="shared" si="1" ref="E12:E20">D12</f>
        <v>0.2</v>
      </c>
      <c r="F12" s="5">
        <f aca="true" t="shared" si="2" ref="F12:F20">DEGREES(ATAN(D12))</f>
        <v>11.309932474020215</v>
      </c>
    </row>
    <row r="13" spans="2:6" ht="12.75">
      <c r="B13">
        <v>40</v>
      </c>
      <c r="C13">
        <v>12</v>
      </c>
      <c r="D13">
        <f t="shared" si="0"/>
        <v>0.3</v>
      </c>
      <c r="E13" s="2">
        <f t="shared" si="1"/>
        <v>0.3</v>
      </c>
      <c r="F13" s="5">
        <f t="shared" si="2"/>
        <v>16.69924423399362</v>
      </c>
    </row>
    <row r="14" spans="2:6" ht="12.75">
      <c r="B14">
        <v>40</v>
      </c>
      <c r="C14">
        <v>16</v>
      </c>
      <c r="D14">
        <f t="shared" si="0"/>
        <v>0.4</v>
      </c>
      <c r="E14" s="2">
        <f t="shared" si="1"/>
        <v>0.4</v>
      </c>
      <c r="F14" s="5">
        <f t="shared" si="2"/>
        <v>21.80140948635181</v>
      </c>
    </row>
    <row r="15" spans="2:6" ht="12.75">
      <c r="B15">
        <v>40</v>
      </c>
      <c r="C15">
        <v>20</v>
      </c>
      <c r="D15">
        <f t="shared" si="0"/>
        <v>0.5</v>
      </c>
      <c r="E15" s="2">
        <f t="shared" si="1"/>
        <v>0.5</v>
      </c>
      <c r="F15" s="5">
        <f t="shared" si="2"/>
        <v>26.56505117707799</v>
      </c>
    </row>
    <row r="16" spans="2:6" ht="12.75">
      <c r="B16">
        <v>40</v>
      </c>
      <c r="C16">
        <v>24</v>
      </c>
      <c r="D16">
        <f t="shared" si="0"/>
        <v>0.6</v>
      </c>
      <c r="E16" s="2">
        <f t="shared" si="1"/>
        <v>0.6</v>
      </c>
      <c r="F16" s="5">
        <f t="shared" si="2"/>
        <v>30.96375653207352</v>
      </c>
    </row>
    <row r="17" spans="2:6" ht="12.75">
      <c r="B17">
        <v>40</v>
      </c>
      <c r="C17">
        <v>28</v>
      </c>
      <c r="D17">
        <f t="shared" si="0"/>
        <v>0.7</v>
      </c>
      <c r="E17" s="2">
        <f t="shared" si="1"/>
        <v>0.7</v>
      </c>
      <c r="F17" s="5">
        <f t="shared" si="2"/>
        <v>34.99202019855866</v>
      </c>
    </row>
    <row r="18" spans="2:6" ht="12.75">
      <c r="B18">
        <v>40</v>
      </c>
      <c r="C18">
        <v>32</v>
      </c>
      <c r="D18">
        <f t="shared" si="0"/>
        <v>0.8</v>
      </c>
      <c r="E18" s="2">
        <f t="shared" si="1"/>
        <v>0.8</v>
      </c>
      <c r="F18" s="5">
        <f t="shared" si="2"/>
        <v>38.659808254090095</v>
      </c>
    </row>
    <row r="19" spans="2:6" ht="12.75">
      <c r="B19">
        <v>40</v>
      </c>
      <c r="C19">
        <v>36</v>
      </c>
      <c r="D19">
        <f t="shared" si="0"/>
        <v>0.9</v>
      </c>
      <c r="E19" s="2">
        <f t="shared" si="1"/>
        <v>0.9</v>
      </c>
      <c r="F19" s="5">
        <f t="shared" si="2"/>
        <v>41.98721249581666</v>
      </c>
    </row>
    <row r="20" spans="2:6" ht="12.75">
      <c r="B20">
        <v>40</v>
      </c>
      <c r="C20">
        <v>40</v>
      </c>
      <c r="D20">
        <f t="shared" si="0"/>
        <v>1</v>
      </c>
      <c r="E20" s="2">
        <f t="shared" si="1"/>
        <v>1</v>
      </c>
      <c r="F20" s="5">
        <f t="shared" si="2"/>
        <v>45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51"/>
  <sheetViews>
    <sheetView workbookViewId="0" topLeftCell="A1">
      <selection activeCell="O1" sqref="O1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5.625" style="0" customWidth="1"/>
    <col min="6" max="12" width="6.625" style="0" customWidth="1"/>
    <col min="13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9" spans="2:4" ht="12.75">
      <c r="B9" s="10" t="s">
        <v>5</v>
      </c>
      <c r="C9" s="10" t="s">
        <v>44</v>
      </c>
      <c r="D9" s="10"/>
    </row>
    <row r="10" spans="2:4" ht="12.75">
      <c r="B10" s="11" t="s">
        <v>0</v>
      </c>
      <c r="C10" s="11" t="s">
        <v>1</v>
      </c>
      <c r="D10" s="11" t="s">
        <v>2</v>
      </c>
    </row>
    <row r="11" spans="2:19" ht="12.75">
      <c r="B11" s="12" t="s">
        <v>62</v>
      </c>
      <c r="C11" s="12" t="s">
        <v>62</v>
      </c>
      <c r="D11" s="12" t="s">
        <v>63</v>
      </c>
      <c r="Q11">
        <v>0</v>
      </c>
      <c r="R11">
        <v>-5</v>
      </c>
      <c r="S11">
        <v>0</v>
      </c>
    </row>
    <row r="12" spans="2:19" ht="12.75">
      <c r="B12">
        <v>2.5</v>
      </c>
      <c r="C12">
        <v>2.5</v>
      </c>
      <c r="D12">
        <f aca="true" t="shared" si="0" ref="D12:D21">C12/B12</f>
        <v>1</v>
      </c>
      <c r="Q12">
        <v>0</v>
      </c>
      <c r="R12">
        <v>0</v>
      </c>
      <c r="S12">
        <f>C12</f>
        <v>2.5</v>
      </c>
    </row>
    <row r="13" spans="2:19" ht="12.75">
      <c r="B13">
        <v>2.5</v>
      </c>
      <c r="C13">
        <v>5</v>
      </c>
      <c r="D13">
        <f t="shared" si="0"/>
        <v>2</v>
      </c>
      <c r="Q13">
        <v>0</v>
      </c>
      <c r="R13">
        <f>5</f>
        <v>5</v>
      </c>
      <c r="S13">
        <v>0</v>
      </c>
    </row>
    <row r="14" spans="2:19" ht="12.75">
      <c r="B14">
        <v>2.5</v>
      </c>
      <c r="C14">
        <v>7.5</v>
      </c>
      <c r="D14">
        <f t="shared" si="0"/>
        <v>3</v>
      </c>
      <c r="Q14">
        <v>0</v>
      </c>
      <c r="R14">
        <v>-5</v>
      </c>
      <c r="S14">
        <v>0</v>
      </c>
    </row>
    <row r="15" spans="2:19" ht="12.75">
      <c r="B15">
        <v>2.5</v>
      </c>
      <c r="C15">
        <v>10</v>
      </c>
      <c r="D15">
        <f t="shared" si="0"/>
        <v>4</v>
      </c>
      <c r="Q15">
        <v>0</v>
      </c>
      <c r="R15">
        <v>-5</v>
      </c>
      <c r="S15">
        <v>0</v>
      </c>
    </row>
    <row r="16" spans="2:19" ht="12.75">
      <c r="B16">
        <v>2.5</v>
      </c>
      <c r="C16">
        <v>12.5</v>
      </c>
      <c r="D16">
        <f t="shared" si="0"/>
        <v>5</v>
      </c>
      <c r="Q16">
        <v>0</v>
      </c>
      <c r="R16">
        <v>0</v>
      </c>
      <c r="S16">
        <f>C13</f>
        <v>5</v>
      </c>
    </row>
    <row r="17" spans="2:19" ht="12.75">
      <c r="B17">
        <v>2.5</v>
      </c>
      <c r="C17">
        <v>15</v>
      </c>
      <c r="D17">
        <f t="shared" si="0"/>
        <v>6</v>
      </c>
      <c r="Q17">
        <v>0</v>
      </c>
      <c r="R17">
        <f>5</f>
        <v>5</v>
      </c>
      <c r="S17">
        <v>0</v>
      </c>
    </row>
    <row r="18" spans="2:19" ht="12.75">
      <c r="B18">
        <v>2.5</v>
      </c>
      <c r="C18">
        <v>17.5</v>
      </c>
      <c r="D18">
        <f t="shared" si="0"/>
        <v>7</v>
      </c>
      <c r="Q18">
        <v>0</v>
      </c>
      <c r="R18">
        <v>-5</v>
      </c>
      <c r="S18">
        <v>0</v>
      </c>
    </row>
    <row r="19" spans="2:19" ht="12.75">
      <c r="B19">
        <v>2.5</v>
      </c>
      <c r="C19">
        <v>20</v>
      </c>
      <c r="D19">
        <f t="shared" si="0"/>
        <v>8</v>
      </c>
      <c r="Q19">
        <v>0</v>
      </c>
      <c r="R19">
        <v>-5</v>
      </c>
      <c r="S19">
        <v>0</v>
      </c>
    </row>
    <row r="20" spans="2:19" ht="12.75">
      <c r="B20">
        <v>2.5</v>
      </c>
      <c r="C20">
        <v>22.5</v>
      </c>
      <c r="D20">
        <f t="shared" si="0"/>
        <v>9</v>
      </c>
      <c r="Q20">
        <v>0</v>
      </c>
      <c r="R20">
        <v>0</v>
      </c>
      <c r="S20">
        <f>C14</f>
        <v>7.5</v>
      </c>
    </row>
    <row r="21" spans="2:19" ht="12.75">
      <c r="B21">
        <v>2.5</v>
      </c>
      <c r="C21">
        <v>25</v>
      </c>
      <c r="D21">
        <f t="shared" si="0"/>
        <v>10</v>
      </c>
      <c r="R21">
        <f>5</f>
        <v>5</v>
      </c>
      <c r="S21">
        <v>0</v>
      </c>
    </row>
    <row r="22" spans="18:19" ht="12.75">
      <c r="R22">
        <v>-5</v>
      </c>
      <c r="S22">
        <v>0</v>
      </c>
    </row>
    <row r="23" spans="3:19" ht="12.75">
      <c r="C23" t="s">
        <v>57</v>
      </c>
      <c r="R23">
        <v>-5</v>
      </c>
      <c r="S23">
        <v>0</v>
      </c>
    </row>
    <row r="24" spans="3:19" ht="12.75">
      <c r="C24" s="19"/>
      <c r="D24" s="18" t="s">
        <v>45</v>
      </c>
      <c r="E24" s="15"/>
      <c r="F24" s="16"/>
      <c r="R24">
        <v>0</v>
      </c>
      <c r="S24">
        <f>C15</f>
        <v>10</v>
      </c>
    </row>
    <row r="25" spans="2:19" ht="12.75">
      <c r="B25" s="1" t="s">
        <v>2</v>
      </c>
      <c r="C25" s="13" t="s">
        <v>51</v>
      </c>
      <c r="D25" s="14"/>
      <c r="E25" s="13" t="s">
        <v>46</v>
      </c>
      <c r="F25" s="17"/>
      <c r="R25">
        <f>5</f>
        <v>5</v>
      </c>
      <c r="S25">
        <v>0</v>
      </c>
    </row>
    <row r="26" spans="3:19" ht="12.75">
      <c r="C26" s="1" t="s">
        <v>59</v>
      </c>
      <c r="D26" s="1" t="s">
        <v>60</v>
      </c>
      <c r="E26" s="1" t="s">
        <v>59</v>
      </c>
      <c r="F26" s="1" t="s">
        <v>60</v>
      </c>
      <c r="R26">
        <v>-5</v>
      </c>
      <c r="S26">
        <v>0</v>
      </c>
    </row>
    <row r="27" spans="2:19" ht="12.75">
      <c r="B27">
        <f>D12</f>
        <v>1</v>
      </c>
      <c r="C27" s="9">
        <f aca="true" t="shared" si="1" ref="C27:C36">DEGREES(ATAN(D12))</f>
        <v>45</v>
      </c>
      <c r="D27" s="1">
        <v>45</v>
      </c>
      <c r="E27" s="3">
        <f aca="true" t="shared" si="2" ref="E27:E36">90-C27</f>
        <v>45</v>
      </c>
      <c r="F27" s="1">
        <v>45</v>
      </c>
      <c r="R27">
        <v>-5</v>
      </c>
      <c r="S27">
        <v>0</v>
      </c>
    </row>
    <row r="28" spans="2:19" ht="12.75">
      <c r="B28">
        <f aca="true" t="shared" si="3" ref="B28:B36">D13</f>
        <v>2</v>
      </c>
      <c r="C28" s="9">
        <f t="shared" si="1"/>
        <v>63.43494882292201</v>
      </c>
      <c r="D28" s="1" t="s">
        <v>48</v>
      </c>
      <c r="E28" s="3">
        <f t="shared" si="2"/>
        <v>26.56505117707799</v>
      </c>
      <c r="F28" s="1" t="s">
        <v>47</v>
      </c>
      <c r="R28">
        <v>0</v>
      </c>
      <c r="S28">
        <f>C16</f>
        <v>12.5</v>
      </c>
    </row>
    <row r="29" spans="2:19" ht="12.75">
      <c r="B29">
        <f t="shared" si="3"/>
        <v>3</v>
      </c>
      <c r="C29" s="9">
        <f t="shared" si="1"/>
        <v>71.56505117707799</v>
      </c>
      <c r="D29" s="1" t="s">
        <v>52</v>
      </c>
      <c r="E29" s="3">
        <f t="shared" si="2"/>
        <v>18.43494882292201</v>
      </c>
      <c r="F29" s="1" t="s">
        <v>49</v>
      </c>
      <c r="R29">
        <f>5</f>
        <v>5</v>
      </c>
      <c r="S29">
        <v>0</v>
      </c>
    </row>
    <row r="30" spans="2:19" ht="12.75">
      <c r="B30">
        <f t="shared" si="3"/>
        <v>4</v>
      </c>
      <c r="C30" s="9">
        <f t="shared" si="1"/>
        <v>75.96375653207353</v>
      </c>
      <c r="D30" s="1">
        <v>76</v>
      </c>
      <c r="E30" s="3">
        <f t="shared" si="2"/>
        <v>14.036243467926468</v>
      </c>
      <c r="F30" s="1">
        <v>14</v>
      </c>
      <c r="R30">
        <v>-5</v>
      </c>
      <c r="S30">
        <v>0</v>
      </c>
    </row>
    <row r="31" spans="2:19" ht="12.75">
      <c r="B31">
        <f t="shared" si="3"/>
        <v>5</v>
      </c>
      <c r="C31" s="9">
        <f t="shared" si="1"/>
        <v>78.69006752597979</v>
      </c>
      <c r="D31">
        <v>79</v>
      </c>
      <c r="E31" s="3">
        <f t="shared" si="2"/>
        <v>11.309932474020215</v>
      </c>
      <c r="F31">
        <v>11</v>
      </c>
      <c r="R31">
        <v>-5</v>
      </c>
      <c r="S31">
        <v>0</v>
      </c>
    </row>
    <row r="32" spans="2:19" ht="12.75">
      <c r="B32">
        <f t="shared" si="3"/>
        <v>6</v>
      </c>
      <c r="C32" s="9">
        <f t="shared" si="1"/>
        <v>80.53767779197439</v>
      </c>
      <c r="D32" s="1" t="s">
        <v>64</v>
      </c>
      <c r="E32" s="3">
        <f t="shared" si="2"/>
        <v>9.462322208025611</v>
      </c>
      <c r="F32" s="1" t="s">
        <v>65</v>
      </c>
      <c r="R32">
        <v>0</v>
      </c>
      <c r="S32">
        <f>C17</f>
        <v>15</v>
      </c>
    </row>
    <row r="33" spans="2:19" ht="12.75">
      <c r="B33">
        <f t="shared" si="3"/>
        <v>7</v>
      </c>
      <c r="C33" s="9">
        <f t="shared" si="1"/>
        <v>81.86989764584403</v>
      </c>
      <c r="D33">
        <v>82</v>
      </c>
      <c r="E33" s="3">
        <f t="shared" si="2"/>
        <v>8.130102354155966</v>
      </c>
      <c r="F33">
        <v>8</v>
      </c>
      <c r="R33">
        <f>5</f>
        <v>5</v>
      </c>
      <c r="S33">
        <v>0</v>
      </c>
    </row>
    <row r="34" spans="2:19" ht="12.75">
      <c r="B34">
        <f t="shared" si="3"/>
        <v>8</v>
      </c>
      <c r="C34" s="9">
        <f t="shared" si="1"/>
        <v>82.8749836510982</v>
      </c>
      <c r="D34">
        <v>83</v>
      </c>
      <c r="E34" s="3">
        <f t="shared" si="2"/>
        <v>7.125016348901795</v>
      </c>
      <c r="F34" s="1">
        <v>7</v>
      </c>
      <c r="R34">
        <v>-5</v>
      </c>
      <c r="S34">
        <v>0</v>
      </c>
    </row>
    <row r="35" spans="2:19" ht="12.75">
      <c r="B35">
        <f t="shared" si="3"/>
        <v>9</v>
      </c>
      <c r="C35" s="9">
        <f t="shared" si="1"/>
        <v>83.6598082540901</v>
      </c>
      <c r="D35" s="1">
        <v>84</v>
      </c>
      <c r="E35" s="3">
        <f t="shared" si="2"/>
        <v>6.340191745909905</v>
      </c>
      <c r="F35" s="1">
        <v>6</v>
      </c>
      <c r="R35">
        <v>-5</v>
      </c>
      <c r="S35">
        <v>0</v>
      </c>
    </row>
    <row r="36" spans="2:19" ht="12.75">
      <c r="B36">
        <f t="shared" si="3"/>
        <v>10</v>
      </c>
      <c r="C36" s="9">
        <f t="shared" si="1"/>
        <v>84.28940686250037</v>
      </c>
      <c r="D36">
        <v>84</v>
      </c>
      <c r="E36" s="3">
        <f t="shared" si="2"/>
        <v>5.710593137499629</v>
      </c>
      <c r="F36" s="1">
        <v>6</v>
      </c>
      <c r="R36">
        <v>0</v>
      </c>
      <c r="S36">
        <f>C18</f>
        <v>17.5</v>
      </c>
    </row>
    <row r="37" spans="18:19" ht="12.75">
      <c r="R37">
        <f>5</f>
        <v>5</v>
      </c>
      <c r="S37">
        <v>0</v>
      </c>
    </row>
    <row r="38" spans="3:19" ht="12.75">
      <c r="C38" t="s">
        <v>58</v>
      </c>
      <c r="R38">
        <v>-5</v>
      </c>
      <c r="S38">
        <v>0</v>
      </c>
    </row>
    <row r="39" spans="3:19" ht="12.75">
      <c r="C39" s="19"/>
      <c r="D39" s="18" t="s">
        <v>45</v>
      </c>
      <c r="E39" s="15"/>
      <c r="F39" s="16"/>
      <c r="R39">
        <v>-5</v>
      </c>
      <c r="S39">
        <v>0</v>
      </c>
    </row>
    <row r="40" spans="2:19" ht="12.75">
      <c r="B40" s="1" t="s">
        <v>2</v>
      </c>
      <c r="C40" s="13" t="s">
        <v>51</v>
      </c>
      <c r="D40" s="14"/>
      <c r="E40" s="13" t="s">
        <v>46</v>
      </c>
      <c r="F40" s="17"/>
      <c r="R40">
        <v>0</v>
      </c>
      <c r="S40">
        <f>C19</f>
        <v>20</v>
      </c>
    </row>
    <row r="41" spans="5:19" ht="12.75">
      <c r="E41" s="1" t="s">
        <v>59</v>
      </c>
      <c r="F41" s="1" t="s">
        <v>60</v>
      </c>
      <c r="R41">
        <f>5</f>
        <v>5</v>
      </c>
      <c r="S41">
        <v>0</v>
      </c>
    </row>
    <row r="42" spans="2:19" ht="12.75">
      <c r="B42">
        <v>1</v>
      </c>
      <c r="C42" s="9"/>
      <c r="D42" s="1"/>
      <c r="E42" s="3">
        <f aca="true" t="shared" si="4" ref="E42:E51">2*E27</f>
        <v>90</v>
      </c>
      <c r="F42" s="1">
        <v>90</v>
      </c>
      <c r="R42">
        <v>-5</v>
      </c>
      <c r="S42">
        <v>0</v>
      </c>
    </row>
    <row r="43" spans="2:19" ht="12.75">
      <c r="B43">
        <v>2</v>
      </c>
      <c r="C43" s="9"/>
      <c r="E43" s="3">
        <f t="shared" si="4"/>
        <v>53.13010235415598</v>
      </c>
      <c r="F43">
        <v>53</v>
      </c>
      <c r="R43">
        <v>-5</v>
      </c>
      <c r="S43">
        <v>0</v>
      </c>
    </row>
    <row r="44" spans="2:19" ht="12.75">
      <c r="B44">
        <v>3</v>
      </c>
      <c r="C44" s="9"/>
      <c r="E44" s="3">
        <f t="shared" si="4"/>
        <v>36.86989764584402</v>
      </c>
      <c r="F44">
        <v>37</v>
      </c>
      <c r="R44">
        <v>0</v>
      </c>
      <c r="S44">
        <f>C20</f>
        <v>22.5</v>
      </c>
    </row>
    <row r="45" spans="2:19" ht="12.75">
      <c r="B45">
        <v>4</v>
      </c>
      <c r="C45" s="9"/>
      <c r="D45" s="1"/>
      <c r="E45" s="3">
        <f t="shared" si="4"/>
        <v>28.072486935852936</v>
      </c>
      <c r="F45" s="1">
        <v>28</v>
      </c>
      <c r="R45">
        <f>5</f>
        <v>5</v>
      </c>
      <c r="S45">
        <v>0</v>
      </c>
    </row>
    <row r="46" spans="2:19" ht="12.75">
      <c r="B46">
        <v>5</v>
      </c>
      <c r="C46" s="9"/>
      <c r="E46" s="3">
        <f t="shared" si="4"/>
        <v>22.61986494804043</v>
      </c>
      <c r="F46" s="1" t="s">
        <v>56</v>
      </c>
      <c r="R46">
        <v>-5</v>
      </c>
      <c r="S46">
        <v>0</v>
      </c>
    </row>
    <row r="47" spans="2:19" ht="12.75">
      <c r="B47">
        <v>6</v>
      </c>
      <c r="C47" s="9"/>
      <c r="D47" s="1"/>
      <c r="E47" s="3">
        <f t="shared" si="4"/>
        <v>18.924644416051223</v>
      </c>
      <c r="F47" s="1">
        <v>20</v>
      </c>
      <c r="R47">
        <v>-5</v>
      </c>
      <c r="S47">
        <v>0</v>
      </c>
    </row>
    <row r="48" spans="2:19" ht="12.75">
      <c r="B48">
        <v>7</v>
      </c>
      <c r="C48" s="9"/>
      <c r="E48" s="3">
        <f t="shared" si="4"/>
        <v>16.26020470831193</v>
      </c>
      <c r="F48">
        <v>16</v>
      </c>
      <c r="R48">
        <v>0</v>
      </c>
      <c r="S48">
        <f>C21</f>
        <v>25</v>
      </c>
    </row>
    <row r="49" spans="2:19" ht="12.75">
      <c r="B49">
        <v>8</v>
      </c>
      <c r="C49" s="9"/>
      <c r="E49" s="3">
        <f t="shared" si="4"/>
        <v>14.25003269780359</v>
      </c>
      <c r="F49" s="1">
        <v>14</v>
      </c>
      <c r="R49">
        <f>5</f>
        <v>5</v>
      </c>
      <c r="S49">
        <v>0</v>
      </c>
    </row>
    <row r="50" spans="2:19" ht="12.75">
      <c r="B50">
        <v>9</v>
      </c>
      <c r="C50" s="9"/>
      <c r="D50" s="1"/>
      <c r="E50" s="3">
        <f t="shared" si="4"/>
        <v>12.68038349181981</v>
      </c>
      <c r="F50" s="1">
        <v>13</v>
      </c>
      <c r="R50">
        <v>-5</v>
      </c>
      <c r="S50">
        <v>0</v>
      </c>
    </row>
    <row r="51" spans="2:6" ht="12.75">
      <c r="B51">
        <v>10</v>
      </c>
      <c r="C51" s="9"/>
      <c r="E51" s="3">
        <f t="shared" si="4"/>
        <v>11.421186274999258</v>
      </c>
      <c r="F51" s="1" t="s">
        <v>66</v>
      </c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51"/>
  <sheetViews>
    <sheetView tabSelected="1" workbookViewId="0" topLeftCell="A1">
      <selection activeCell="P33" sqref="P33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5.625" style="0" customWidth="1"/>
    <col min="6" max="12" width="6.625" style="0" customWidth="1"/>
    <col min="13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9" spans="2:4" ht="12.75">
      <c r="B9" s="10" t="s">
        <v>5</v>
      </c>
      <c r="C9" s="10" t="s">
        <v>44</v>
      </c>
      <c r="D9" s="10"/>
    </row>
    <row r="10" spans="2:4" ht="12.75">
      <c r="B10" s="11" t="s">
        <v>0</v>
      </c>
      <c r="C10" s="11" t="s">
        <v>1</v>
      </c>
      <c r="D10" s="11" t="s">
        <v>2</v>
      </c>
    </row>
    <row r="11" spans="2:19" ht="12.75">
      <c r="B11" s="12" t="s">
        <v>62</v>
      </c>
      <c r="C11" s="12" t="s">
        <v>62</v>
      </c>
      <c r="D11" s="12" t="s">
        <v>63</v>
      </c>
      <c r="Q11">
        <v>0</v>
      </c>
      <c r="R11">
        <v>-5</v>
      </c>
      <c r="S11">
        <v>0</v>
      </c>
    </row>
    <row r="12" spans="2:19" ht="12.75">
      <c r="B12">
        <v>5</v>
      </c>
      <c r="C12">
        <v>2.5</v>
      </c>
      <c r="D12">
        <f aca="true" t="shared" si="0" ref="D12:D21">C12/B12</f>
        <v>0.5</v>
      </c>
      <c r="Q12">
        <v>0</v>
      </c>
      <c r="R12">
        <v>0</v>
      </c>
      <c r="S12">
        <f>C12</f>
        <v>2.5</v>
      </c>
    </row>
    <row r="13" spans="2:19" ht="12.75">
      <c r="B13">
        <v>5</v>
      </c>
      <c r="C13">
        <v>5</v>
      </c>
      <c r="D13">
        <f t="shared" si="0"/>
        <v>1</v>
      </c>
      <c r="Q13">
        <v>0</v>
      </c>
      <c r="R13">
        <f>5</f>
        <v>5</v>
      </c>
      <c r="S13">
        <v>0</v>
      </c>
    </row>
    <row r="14" spans="2:19" ht="12.75">
      <c r="B14">
        <v>5</v>
      </c>
      <c r="C14">
        <v>7.5</v>
      </c>
      <c r="D14">
        <f t="shared" si="0"/>
        <v>1.5</v>
      </c>
      <c r="Q14">
        <v>0</v>
      </c>
      <c r="R14">
        <v>-5</v>
      </c>
      <c r="S14">
        <v>0</v>
      </c>
    </row>
    <row r="15" spans="2:19" ht="12.75">
      <c r="B15">
        <v>5</v>
      </c>
      <c r="C15">
        <v>10</v>
      </c>
      <c r="D15">
        <f t="shared" si="0"/>
        <v>2</v>
      </c>
      <c r="Q15">
        <v>0</v>
      </c>
      <c r="R15">
        <v>-5</v>
      </c>
      <c r="S15">
        <v>0</v>
      </c>
    </row>
    <row r="16" spans="2:19" ht="12.75">
      <c r="B16">
        <v>5</v>
      </c>
      <c r="C16">
        <v>12.5</v>
      </c>
      <c r="D16">
        <f t="shared" si="0"/>
        <v>2.5</v>
      </c>
      <c r="Q16">
        <v>0</v>
      </c>
      <c r="R16">
        <v>0</v>
      </c>
      <c r="S16">
        <f>C13</f>
        <v>5</v>
      </c>
    </row>
    <row r="17" spans="2:19" ht="12.75">
      <c r="B17">
        <v>5</v>
      </c>
      <c r="C17">
        <v>15</v>
      </c>
      <c r="D17">
        <f t="shared" si="0"/>
        <v>3</v>
      </c>
      <c r="Q17">
        <v>0</v>
      </c>
      <c r="R17">
        <f>5</f>
        <v>5</v>
      </c>
      <c r="S17">
        <v>0</v>
      </c>
    </row>
    <row r="18" spans="2:19" ht="12.75">
      <c r="B18">
        <v>5</v>
      </c>
      <c r="C18">
        <v>17.5</v>
      </c>
      <c r="D18">
        <f t="shared" si="0"/>
        <v>3.5</v>
      </c>
      <c r="Q18">
        <v>0</v>
      </c>
      <c r="R18">
        <v>-5</v>
      </c>
      <c r="S18">
        <v>0</v>
      </c>
    </row>
    <row r="19" spans="2:19" ht="12.75">
      <c r="B19">
        <v>5</v>
      </c>
      <c r="C19">
        <v>20</v>
      </c>
      <c r="D19">
        <f t="shared" si="0"/>
        <v>4</v>
      </c>
      <c r="Q19">
        <v>0</v>
      </c>
      <c r="R19">
        <v>-5</v>
      </c>
      <c r="S19">
        <v>0</v>
      </c>
    </row>
    <row r="20" spans="2:19" ht="12.75">
      <c r="B20">
        <v>5</v>
      </c>
      <c r="C20">
        <v>22.5</v>
      </c>
      <c r="D20">
        <f t="shared" si="0"/>
        <v>4.5</v>
      </c>
      <c r="Q20">
        <v>0</v>
      </c>
      <c r="R20">
        <v>0</v>
      </c>
      <c r="S20">
        <f>C14</f>
        <v>7.5</v>
      </c>
    </row>
    <row r="21" spans="2:19" ht="12.75">
      <c r="B21">
        <v>5</v>
      </c>
      <c r="C21">
        <v>25</v>
      </c>
      <c r="D21">
        <f t="shared" si="0"/>
        <v>5</v>
      </c>
      <c r="R21">
        <f>5</f>
        <v>5</v>
      </c>
      <c r="S21">
        <v>0</v>
      </c>
    </row>
    <row r="22" spans="18:19" ht="12.75">
      <c r="R22">
        <v>-5</v>
      </c>
      <c r="S22">
        <v>0</v>
      </c>
    </row>
    <row r="23" spans="3:19" ht="12.75">
      <c r="C23" t="s">
        <v>57</v>
      </c>
      <c r="R23">
        <v>-5</v>
      </c>
      <c r="S23">
        <v>0</v>
      </c>
    </row>
    <row r="24" spans="3:19" ht="12.75">
      <c r="C24" s="19"/>
      <c r="D24" s="18" t="s">
        <v>45</v>
      </c>
      <c r="E24" s="15"/>
      <c r="F24" s="16"/>
      <c r="R24">
        <v>0</v>
      </c>
      <c r="S24">
        <f>C15</f>
        <v>10</v>
      </c>
    </row>
    <row r="25" spans="2:19" ht="12.75">
      <c r="B25" s="1" t="s">
        <v>2</v>
      </c>
      <c r="C25" s="13" t="s">
        <v>51</v>
      </c>
      <c r="D25" s="14"/>
      <c r="E25" s="13" t="s">
        <v>46</v>
      </c>
      <c r="F25" s="17"/>
      <c r="R25">
        <f>5</f>
        <v>5</v>
      </c>
      <c r="S25">
        <v>0</v>
      </c>
    </row>
    <row r="26" spans="3:19" ht="12.75">
      <c r="C26" s="1" t="s">
        <v>59</v>
      </c>
      <c r="D26" s="1" t="s">
        <v>60</v>
      </c>
      <c r="E26" s="1" t="s">
        <v>59</v>
      </c>
      <c r="F26" s="1" t="s">
        <v>60</v>
      </c>
      <c r="R26">
        <v>-5</v>
      </c>
      <c r="S26">
        <v>0</v>
      </c>
    </row>
    <row r="27" spans="2:19" ht="12.75">
      <c r="B27">
        <f>D12</f>
        <v>0.5</v>
      </c>
      <c r="C27" s="9">
        <f aca="true" t="shared" si="1" ref="C27:C36">DEGREES(ATAN(D12))</f>
        <v>26.56505117707799</v>
      </c>
      <c r="D27" s="1" t="s">
        <v>47</v>
      </c>
      <c r="E27" s="3">
        <f aca="true" t="shared" si="2" ref="E27:E36">90-C27</f>
        <v>63.43494882292201</v>
      </c>
      <c r="F27" s="1" t="s">
        <v>48</v>
      </c>
      <c r="R27">
        <v>-5</v>
      </c>
      <c r="S27">
        <v>0</v>
      </c>
    </row>
    <row r="28" spans="2:19" ht="12.75">
      <c r="B28">
        <f aca="true" t="shared" si="3" ref="B28:B36">D13</f>
        <v>1</v>
      </c>
      <c r="C28" s="9">
        <f t="shared" si="1"/>
        <v>45</v>
      </c>
      <c r="D28">
        <v>45</v>
      </c>
      <c r="E28" s="3">
        <f t="shared" si="2"/>
        <v>45</v>
      </c>
      <c r="F28">
        <v>45</v>
      </c>
      <c r="R28">
        <v>0</v>
      </c>
      <c r="S28">
        <f>C16</f>
        <v>12.5</v>
      </c>
    </row>
    <row r="29" spans="2:19" ht="12.75">
      <c r="B29">
        <f t="shared" si="3"/>
        <v>1.5</v>
      </c>
      <c r="C29" s="9">
        <f t="shared" si="1"/>
        <v>56.309932474020215</v>
      </c>
      <c r="D29">
        <v>56</v>
      </c>
      <c r="E29" s="3">
        <f t="shared" si="2"/>
        <v>33.690067525979785</v>
      </c>
      <c r="F29">
        <v>34</v>
      </c>
      <c r="R29">
        <f>5</f>
        <v>5</v>
      </c>
      <c r="S29">
        <v>0</v>
      </c>
    </row>
    <row r="30" spans="2:19" ht="12.75">
      <c r="B30">
        <f t="shared" si="3"/>
        <v>2</v>
      </c>
      <c r="C30" s="9">
        <f t="shared" si="1"/>
        <v>63.43494882292201</v>
      </c>
      <c r="D30" s="1" t="s">
        <v>48</v>
      </c>
      <c r="E30" s="3">
        <f t="shared" si="2"/>
        <v>26.56505117707799</v>
      </c>
      <c r="F30" s="1" t="s">
        <v>47</v>
      </c>
      <c r="R30">
        <v>-5</v>
      </c>
      <c r="S30">
        <v>0</v>
      </c>
    </row>
    <row r="31" spans="2:19" ht="12.75">
      <c r="B31">
        <f t="shared" si="3"/>
        <v>2.5</v>
      </c>
      <c r="C31" s="9">
        <f t="shared" si="1"/>
        <v>68.19859051364818</v>
      </c>
      <c r="D31">
        <v>68</v>
      </c>
      <c r="E31" s="3">
        <f t="shared" si="2"/>
        <v>21.801409486351815</v>
      </c>
      <c r="F31">
        <v>22</v>
      </c>
      <c r="R31">
        <v>-5</v>
      </c>
      <c r="S31">
        <v>0</v>
      </c>
    </row>
    <row r="32" spans="2:19" ht="12.75">
      <c r="B32">
        <f t="shared" si="3"/>
        <v>3</v>
      </c>
      <c r="C32" s="9">
        <f t="shared" si="1"/>
        <v>71.56505117707799</v>
      </c>
      <c r="D32" s="1" t="s">
        <v>52</v>
      </c>
      <c r="E32" s="3">
        <f t="shared" si="2"/>
        <v>18.43494882292201</v>
      </c>
      <c r="F32" s="1" t="s">
        <v>49</v>
      </c>
      <c r="R32">
        <v>0</v>
      </c>
      <c r="S32">
        <f>C17</f>
        <v>15</v>
      </c>
    </row>
    <row r="33" spans="2:19" ht="12.75">
      <c r="B33">
        <f t="shared" si="3"/>
        <v>3.5</v>
      </c>
      <c r="C33" s="9">
        <f t="shared" si="1"/>
        <v>74.05460409907715</v>
      </c>
      <c r="D33">
        <v>74</v>
      </c>
      <c r="E33" s="3">
        <f t="shared" si="2"/>
        <v>15.945395900922847</v>
      </c>
      <c r="F33">
        <v>16</v>
      </c>
      <c r="R33">
        <f>5</f>
        <v>5</v>
      </c>
      <c r="S33">
        <v>0</v>
      </c>
    </row>
    <row r="34" spans="2:19" ht="12.75">
      <c r="B34">
        <f t="shared" si="3"/>
        <v>4</v>
      </c>
      <c r="C34" s="9">
        <f t="shared" si="1"/>
        <v>75.96375653207353</v>
      </c>
      <c r="D34">
        <v>76</v>
      </c>
      <c r="E34" s="3">
        <f t="shared" si="2"/>
        <v>14.036243467926468</v>
      </c>
      <c r="F34" s="1">
        <v>14</v>
      </c>
      <c r="R34">
        <v>-5</v>
      </c>
      <c r="S34">
        <v>0</v>
      </c>
    </row>
    <row r="35" spans="2:19" ht="12.75">
      <c r="B35">
        <f t="shared" si="3"/>
        <v>4.5</v>
      </c>
      <c r="C35" s="9">
        <f t="shared" si="1"/>
        <v>77.47119229084849</v>
      </c>
      <c r="D35" s="1" t="s">
        <v>53</v>
      </c>
      <c r="E35" s="3">
        <f t="shared" si="2"/>
        <v>12.528807709151508</v>
      </c>
      <c r="F35" s="1" t="s">
        <v>50</v>
      </c>
      <c r="R35">
        <v>-5</v>
      </c>
      <c r="S35">
        <v>0</v>
      </c>
    </row>
    <row r="36" spans="2:19" ht="12.75">
      <c r="B36">
        <f t="shared" si="3"/>
        <v>5</v>
      </c>
      <c r="C36" s="9">
        <f t="shared" si="1"/>
        <v>78.69006752597979</v>
      </c>
      <c r="D36">
        <v>79</v>
      </c>
      <c r="E36" s="3">
        <f t="shared" si="2"/>
        <v>11.309932474020215</v>
      </c>
      <c r="F36" s="1">
        <v>11</v>
      </c>
      <c r="R36">
        <v>0</v>
      </c>
      <c r="S36">
        <f>C18</f>
        <v>17.5</v>
      </c>
    </row>
    <row r="37" spans="18:19" ht="12.75">
      <c r="R37">
        <f>5</f>
        <v>5</v>
      </c>
      <c r="S37">
        <v>0</v>
      </c>
    </row>
    <row r="38" spans="3:19" ht="12.75">
      <c r="C38" t="s">
        <v>58</v>
      </c>
      <c r="R38">
        <v>-5</v>
      </c>
      <c r="S38">
        <v>0</v>
      </c>
    </row>
    <row r="39" spans="3:19" ht="12.75">
      <c r="C39" s="19"/>
      <c r="D39" s="18" t="s">
        <v>45</v>
      </c>
      <c r="E39" s="15"/>
      <c r="F39" s="16"/>
      <c r="R39">
        <v>-5</v>
      </c>
      <c r="S39">
        <v>0</v>
      </c>
    </row>
    <row r="40" spans="2:19" ht="12.75">
      <c r="B40" s="1" t="s">
        <v>2</v>
      </c>
      <c r="C40" s="13" t="s">
        <v>51</v>
      </c>
      <c r="D40" s="14"/>
      <c r="E40" s="13" t="s">
        <v>46</v>
      </c>
      <c r="F40" s="17"/>
      <c r="R40">
        <v>0</v>
      </c>
      <c r="S40">
        <f>C19</f>
        <v>20</v>
      </c>
    </row>
    <row r="41" spans="5:19" ht="12.75">
      <c r="E41" s="1" t="s">
        <v>59</v>
      </c>
      <c r="F41" s="1" t="s">
        <v>60</v>
      </c>
      <c r="R41">
        <f>5</f>
        <v>5</v>
      </c>
      <c r="S41">
        <v>0</v>
      </c>
    </row>
    <row r="42" spans="2:19" ht="12.75">
      <c r="B42">
        <v>0.5</v>
      </c>
      <c r="C42" s="9"/>
      <c r="D42" s="1"/>
      <c r="E42" s="3">
        <f aca="true" t="shared" si="4" ref="E42:E51">2*E27</f>
        <v>126.86989764584402</v>
      </c>
      <c r="F42" s="1">
        <v>130</v>
      </c>
      <c r="R42">
        <v>-5</v>
      </c>
      <c r="S42">
        <v>0</v>
      </c>
    </row>
    <row r="43" spans="2:19" ht="12.75">
      <c r="B43">
        <v>1</v>
      </c>
      <c r="C43" s="9"/>
      <c r="E43" s="3">
        <f t="shared" si="4"/>
        <v>90</v>
      </c>
      <c r="F43">
        <v>90</v>
      </c>
      <c r="R43">
        <v>-5</v>
      </c>
      <c r="S43">
        <v>0</v>
      </c>
    </row>
    <row r="44" spans="2:19" ht="12.75">
      <c r="B44">
        <v>1.5</v>
      </c>
      <c r="C44" s="9"/>
      <c r="E44" s="3">
        <f t="shared" si="4"/>
        <v>67.38013505195957</v>
      </c>
      <c r="F44" s="1" t="s">
        <v>54</v>
      </c>
      <c r="R44">
        <v>0</v>
      </c>
      <c r="S44">
        <f>C20</f>
        <v>22.5</v>
      </c>
    </row>
    <row r="45" spans="2:19" ht="12.75">
      <c r="B45">
        <v>2</v>
      </c>
      <c r="C45" s="9"/>
      <c r="D45" s="1"/>
      <c r="E45" s="3">
        <f t="shared" si="4"/>
        <v>53.13010235415598</v>
      </c>
      <c r="F45" s="1">
        <v>53</v>
      </c>
      <c r="R45">
        <f>5</f>
        <v>5</v>
      </c>
      <c r="S45">
        <v>0</v>
      </c>
    </row>
    <row r="46" spans="2:19" ht="12.75">
      <c r="B46">
        <v>2.5</v>
      </c>
      <c r="C46" s="9"/>
      <c r="E46" s="3">
        <f t="shared" si="4"/>
        <v>43.60281897270363</v>
      </c>
      <c r="F46" s="1" t="s">
        <v>55</v>
      </c>
      <c r="R46">
        <v>-5</v>
      </c>
      <c r="S46">
        <v>0</v>
      </c>
    </row>
    <row r="47" spans="2:19" ht="12.75">
      <c r="B47">
        <v>3</v>
      </c>
      <c r="C47" s="9"/>
      <c r="D47" s="1"/>
      <c r="E47" s="3">
        <f t="shared" si="4"/>
        <v>36.86989764584402</v>
      </c>
      <c r="F47" s="1">
        <v>37</v>
      </c>
      <c r="R47">
        <v>-5</v>
      </c>
      <c r="S47">
        <v>0</v>
      </c>
    </row>
    <row r="48" spans="2:19" ht="12.75">
      <c r="B48">
        <v>3.5</v>
      </c>
      <c r="C48" s="9"/>
      <c r="E48" s="3">
        <f t="shared" si="4"/>
        <v>31.890791801845694</v>
      </c>
      <c r="F48">
        <v>32</v>
      </c>
      <c r="R48">
        <v>0</v>
      </c>
      <c r="S48">
        <f>C21</f>
        <v>25</v>
      </c>
    </row>
    <row r="49" spans="2:19" ht="12.75">
      <c r="B49">
        <v>4</v>
      </c>
      <c r="C49" s="9"/>
      <c r="E49" s="3">
        <f t="shared" si="4"/>
        <v>28.072486935852936</v>
      </c>
      <c r="F49" s="1">
        <v>28</v>
      </c>
      <c r="R49">
        <f>5</f>
        <v>5</v>
      </c>
      <c r="S49">
        <v>0</v>
      </c>
    </row>
    <row r="50" spans="2:19" ht="12.75">
      <c r="B50">
        <v>4.5</v>
      </c>
      <c r="C50" s="9"/>
      <c r="D50" s="1"/>
      <c r="E50" s="3">
        <f t="shared" si="4"/>
        <v>25.057615418303016</v>
      </c>
      <c r="F50" s="1">
        <v>25</v>
      </c>
      <c r="R50">
        <v>-5</v>
      </c>
      <c r="S50">
        <v>0</v>
      </c>
    </row>
    <row r="51" spans="2:6" ht="12.75">
      <c r="B51">
        <v>5</v>
      </c>
      <c r="C51" s="9"/>
      <c r="E51" s="3">
        <f t="shared" si="4"/>
        <v>22.61986494804043</v>
      </c>
      <c r="F51" s="1" t="s">
        <v>56</v>
      </c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1"/>
  <sheetViews>
    <sheetView workbookViewId="0" topLeftCell="A1">
      <selection activeCell="P1" sqref="P1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5.625" style="0" customWidth="1"/>
    <col min="6" max="12" width="6.625" style="0" customWidth="1"/>
    <col min="13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9" spans="2:4" ht="12.75">
      <c r="B9" s="10" t="s">
        <v>5</v>
      </c>
      <c r="C9" s="10" t="s">
        <v>44</v>
      </c>
      <c r="D9" s="10"/>
    </row>
    <row r="10" spans="2:4" ht="12.75">
      <c r="B10" s="11" t="s">
        <v>0</v>
      </c>
      <c r="C10" s="11" t="s">
        <v>1</v>
      </c>
      <c r="D10" s="11" t="s">
        <v>2</v>
      </c>
    </row>
    <row r="11" spans="2:19" ht="12.75">
      <c r="B11" s="12" t="s">
        <v>62</v>
      </c>
      <c r="C11" s="12" t="s">
        <v>62</v>
      </c>
      <c r="D11" s="12" t="s">
        <v>63</v>
      </c>
      <c r="Q11">
        <v>0</v>
      </c>
      <c r="R11" s="21">
        <v>-5</v>
      </c>
      <c r="S11" s="16">
        <v>0</v>
      </c>
    </row>
    <row r="12" spans="2:19" ht="12.75">
      <c r="B12">
        <v>10</v>
      </c>
      <c r="C12">
        <v>2.5</v>
      </c>
      <c r="D12">
        <f aca="true" t="shared" si="0" ref="D12:D21">C12/B12</f>
        <v>0.25</v>
      </c>
      <c r="Q12">
        <v>0</v>
      </c>
      <c r="R12" s="22">
        <v>5</v>
      </c>
      <c r="S12" s="23">
        <f>C12</f>
        <v>2.5</v>
      </c>
    </row>
    <row r="13" spans="2:19" ht="12.75">
      <c r="B13">
        <v>10</v>
      </c>
      <c r="C13">
        <v>5</v>
      </c>
      <c r="D13">
        <f t="shared" si="0"/>
        <v>0.5</v>
      </c>
      <c r="Q13">
        <v>0</v>
      </c>
      <c r="R13" s="22">
        <v>5</v>
      </c>
      <c r="S13" s="23">
        <v>0</v>
      </c>
    </row>
    <row r="14" spans="2:19" ht="12.75">
      <c r="B14">
        <v>10</v>
      </c>
      <c r="C14">
        <v>7.5</v>
      </c>
      <c r="D14">
        <f t="shared" si="0"/>
        <v>0.75</v>
      </c>
      <c r="Q14">
        <v>0</v>
      </c>
      <c r="R14" s="24">
        <v>-5</v>
      </c>
      <c r="S14" s="17">
        <v>0</v>
      </c>
    </row>
    <row r="15" spans="2:19" ht="12.75">
      <c r="B15">
        <v>10</v>
      </c>
      <c r="C15">
        <v>10</v>
      </c>
      <c r="D15">
        <f t="shared" si="0"/>
        <v>1</v>
      </c>
      <c r="Q15">
        <v>0</v>
      </c>
      <c r="R15">
        <f>R11</f>
        <v>-5</v>
      </c>
      <c r="S15">
        <f>S11</f>
        <v>0</v>
      </c>
    </row>
    <row r="16" spans="2:19" ht="12.75">
      <c r="B16">
        <v>10</v>
      </c>
      <c r="C16">
        <v>12.5</v>
      </c>
      <c r="D16">
        <f t="shared" si="0"/>
        <v>1.25</v>
      </c>
      <c r="Q16">
        <v>0</v>
      </c>
      <c r="R16">
        <f aca="true" t="shared" si="1" ref="R16:R50">R12</f>
        <v>5</v>
      </c>
      <c r="S16">
        <f>S12+$S$12</f>
        <v>5</v>
      </c>
    </row>
    <row r="17" spans="2:19" ht="12.75">
      <c r="B17">
        <v>10</v>
      </c>
      <c r="C17">
        <v>15</v>
      </c>
      <c r="D17">
        <f t="shared" si="0"/>
        <v>1.5</v>
      </c>
      <c r="Q17">
        <v>0</v>
      </c>
      <c r="R17">
        <f t="shared" si="1"/>
        <v>5</v>
      </c>
      <c r="S17">
        <f>S13</f>
        <v>0</v>
      </c>
    </row>
    <row r="18" spans="2:19" ht="12.75">
      <c r="B18">
        <v>10</v>
      </c>
      <c r="C18">
        <v>17.5</v>
      </c>
      <c r="D18">
        <f t="shared" si="0"/>
        <v>1.75</v>
      </c>
      <c r="Q18">
        <v>0</v>
      </c>
      <c r="R18">
        <f t="shared" si="1"/>
        <v>-5</v>
      </c>
      <c r="S18">
        <f>S14</f>
        <v>0</v>
      </c>
    </row>
    <row r="19" spans="2:19" ht="12.75">
      <c r="B19">
        <v>10</v>
      </c>
      <c r="C19">
        <v>20</v>
      </c>
      <c r="D19">
        <f t="shared" si="0"/>
        <v>2</v>
      </c>
      <c r="Q19">
        <v>0</v>
      </c>
      <c r="R19">
        <f t="shared" si="1"/>
        <v>-5</v>
      </c>
      <c r="S19">
        <f>S15</f>
        <v>0</v>
      </c>
    </row>
    <row r="20" spans="2:19" ht="12.75">
      <c r="B20">
        <v>10</v>
      </c>
      <c r="C20">
        <v>22.5</v>
      </c>
      <c r="D20">
        <f t="shared" si="0"/>
        <v>2.25</v>
      </c>
      <c r="Q20">
        <v>0</v>
      </c>
      <c r="R20">
        <f t="shared" si="1"/>
        <v>5</v>
      </c>
      <c r="S20">
        <f>S16+$S$12</f>
        <v>7.5</v>
      </c>
    </row>
    <row r="21" spans="2:19" ht="12.75">
      <c r="B21">
        <v>10</v>
      </c>
      <c r="C21">
        <v>25</v>
      </c>
      <c r="D21">
        <f t="shared" si="0"/>
        <v>2.5</v>
      </c>
      <c r="R21">
        <f t="shared" si="1"/>
        <v>5</v>
      </c>
      <c r="S21">
        <f>S17</f>
        <v>0</v>
      </c>
    </row>
    <row r="22" spans="18:19" ht="12.75">
      <c r="R22">
        <f t="shared" si="1"/>
        <v>-5</v>
      </c>
      <c r="S22">
        <f>S18</f>
        <v>0</v>
      </c>
    </row>
    <row r="23" spans="3:19" ht="12.75">
      <c r="C23" t="s">
        <v>57</v>
      </c>
      <c r="R23">
        <f t="shared" si="1"/>
        <v>-5</v>
      </c>
      <c r="S23">
        <f>S19</f>
        <v>0</v>
      </c>
    </row>
    <row r="24" spans="3:19" ht="12.75">
      <c r="C24" s="19"/>
      <c r="D24" s="18" t="s">
        <v>45</v>
      </c>
      <c r="E24" s="15"/>
      <c r="F24" s="16"/>
      <c r="R24">
        <f t="shared" si="1"/>
        <v>5</v>
      </c>
      <c r="S24">
        <f>S20+$S$12</f>
        <v>10</v>
      </c>
    </row>
    <row r="25" spans="2:19" ht="12.75">
      <c r="B25" s="1" t="s">
        <v>2</v>
      </c>
      <c r="C25" s="13" t="s">
        <v>51</v>
      </c>
      <c r="D25" s="14"/>
      <c r="E25" s="13" t="s">
        <v>46</v>
      </c>
      <c r="F25" s="17"/>
      <c r="R25">
        <f t="shared" si="1"/>
        <v>5</v>
      </c>
      <c r="S25">
        <f>S21</f>
        <v>0</v>
      </c>
    </row>
    <row r="26" spans="3:19" ht="12.75">
      <c r="C26" s="1" t="s">
        <v>59</v>
      </c>
      <c r="D26" s="1" t="s">
        <v>60</v>
      </c>
      <c r="E26" s="1" t="s">
        <v>59</v>
      </c>
      <c r="F26" s="1" t="s">
        <v>60</v>
      </c>
      <c r="R26">
        <f t="shared" si="1"/>
        <v>-5</v>
      </c>
      <c r="S26">
        <f>S22</f>
        <v>0</v>
      </c>
    </row>
    <row r="27" spans="2:19" ht="12.75">
      <c r="B27">
        <f>D12</f>
        <v>0.25</v>
      </c>
      <c r="C27" s="9">
        <f aca="true" t="shared" si="2" ref="C27:C36">DEGREES(ATAN(D12))</f>
        <v>14.036243467926479</v>
      </c>
      <c r="D27">
        <v>14</v>
      </c>
      <c r="E27" s="3">
        <f aca="true" t="shared" si="3" ref="E27:E36">90-C27</f>
        <v>75.96375653207352</v>
      </c>
      <c r="F27" s="1">
        <v>76</v>
      </c>
      <c r="R27">
        <f t="shared" si="1"/>
        <v>-5</v>
      </c>
      <c r="S27">
        <f>S23</f>
        <v>0</v>
      </c>
    </row>
    <row r="28" spans="2:19" ht="12.75">
      <c r="B28">
        <f aca="true" t="shared" si="4" ref="B28:B36">D13</f>
        <v>0.5</v>
      </c>
      <c r="C28" s="9">
        <f t="shared" si="2"/>
        <v>26.56505117707799</v>
      </c>
      <c r="D28" s="1" t="s">
        <v>47</v>
      </c>
      <c r="E28" s="3">
        <f t="shared" si="3"/>
        <v>63.43494882292201</v>
      </c>
      <c r="F28" t="s">
        <v>48</v>
      </c>
      <c r="R28">
        <f t="shared" si="1"/>
        <v>5</v>
      </c>
      <c r="S28">
        <f>S24+$S$12</f>
        <v>12.5</v>
      </c>
    </row>
    <row r="29" spans="2:19" ht="12.75">
      <c r="B29">
        <f t="shared" si="4"/>
        <v>0.75</v>
      </c>
      <c r="C29" s="9">
        <f t="shared" si="2"/>
        <v>36.86989764584402</v>
      </c>
      <c r="D29">
        <v>37</v>
      </c>
      <c r="E29" s="3">
        <f t="shared" si="3"/>
        <v>53.13010235415598</v>
      </c>
      <c r="F29">
        <v>53</v>
      </c>
      <c r="R29">
        <f t="shared" si="1"/>
        <v>5</v>
      </c>
      <c r="S29">
        <f>S25</f>
        <v>0</v>
      </c>
    </row>
    <row r="30" spans="2:19" ht="12.75">
      <c r="B30">
        <f t="shared" si="4"/>
        <v>1</v>
      </c>
      <c r="C30" s="9">
        <f t="shared" si="2"/>
        <v>45</v>
      </c>
      <c r="D30" s="1">
        <v>45</v>
      </c>
      <c r="E30" s="3">
        <f t="shared" si="3"/>
        <v>45</v>
      </c>
      <c r="F30" s="1">
        <v>45</v>
      </c>
      <c r="R30">
        <f t="shared" si="1"/>
        <v>-5</v>
      </c>
      <c r="S30">
        <f>S26</f>
        <v>0</v>
      </c>
    </row>
    <row r="31" spans="2:19" ht="12.75">
      <c r="B31">
        <f t="shared" si="4"/>
        <v>1.25</v>
      </c>
      <c r="C31" s="9">
        <f t="shared" si="2"/>
        <v>51.34019174590991</v>
      </c>
      <c r="D31">
        <v>51</v>
      </c>
      <c r="E31" s="3">
        <f t="shared" si="3"/>
        <v>38.65980825409009</v>
      </c>
      <c r="F31">
        <v>39</v>
      </c>
      <c r="R31">
        <f t="shared" si="1"/>
        <v>-5</v>
      </c>
      <c r="S31">
        <f>S27</f>
        <v>0</v>
      </c>
    </row>
    <row r="32" spans="2:19" ht="12.75">
      <c r="B32">
        <f t="shared" si="4"/>
        <v>1.5</v>
      </c>
      <c r="C32" s="9">
        <f t="shared" si="2"/>
        <v>56.309932474020215</v>
      </c>
      <c r="D32" s="1">
        <v>56</v>
      </c>
      <c r="E32" s="3">
        <f t="shared" si="3"/>
        <v>33.690067525979785</v>
      </c>
      <c r="F32" s="1">
        <v>34</v>
      </c>
      <c r="R32">
        <f t="shared" si="1"/>
        <v>5</v>
      </c>
      <c r="S32">
        <f>S28+$S$12</f>
        <v>15</v>
      </c>
    </row>
    <row r="33" spans="2:19" ht="12.75">
      <c r="B33">
        <f t="shared" si="4"/>
        <v>1.75</v>
      </c>
      <c r="C33" s="9">
        <f t="shared" si="2"/>
        <v>60.25511870305778</v>
      </c>
      <c r="D33">
        <v>60</v>
      </c>
      <c r="E33" s="3">
        <f t="shared" si="3"/>
        <v>29.744881296942218</v>
      </c>
      <c r="F33">
        <v>30</v>
      </c>
      <c r="R33">
        <f t="shared" si="1"/>
        <v>5</v>
      </c>
      <c r="S33">
        <f>S29</f>
        <v>0</v>
      </c>
    </row>
    <row r="34" spans="2:19" ht="12.75">
      <c r="B34">
        <f t="shared" si="4"/>
        <v>2</v>
      </c>
      <c r="C34" s="9">
        <f t="shared" si="2"/>
        <v>63.43494882292201</v>
      </c>
      <c r="D34" s="1" t="s">
        <v>48</v>
      </c>
      <c r="E34" s="3">
        <f t="shared" si="3"/>
        <v>26.56505117707799</v>
      </c>
      <c r="F34" s="1" t="s">
        <v>47</v>
      </c>
      <c r="R34">
        <f t="shared" si="1"/>
        <v>-5</v>
      </c>
      <c r="S34">
        <f>S30</f>
        <v>0</v>
      </c>
    </row>
    <row r="35" spans="2:19" ht="12.75">
      <c r="B35">
        <f t="shared" si="4"/>
        <v>2.25</v>
      </c>
      <c r="C35" s="9">
        <f t="shared" si="2"/>
        <v>66.03751102542182</v>
      </c>
      <c r="D35" s="1">
        <v>66</v>
      </c>
      <c r="E35" s="3">
        <f t="shared" si="3"/>
        <v>23.96248897457818</v>
      </c>
      <c r="F35" s="1">
        <v>24</v>
      </c>
      <c r="R35">
        <f t="shared" si="1"/>
        <v>-5</v>
      </c>
      <c r="S35">
        <f>S31</f>
        <v>0</v>
      </c>
    </row>
    <row r="36" spans="2:19" ht="12.75">
      <c r="B36">
        <f t="shared" si="4"/>
        <v>2.5</v>
      </c>
      <c r="C36" s="9">
        <f t="shared" si="2"/>
        <v>68.19859051364818</v>
      </c>
      <c r="D36">
        <v>68</v>
      </c>
      <c r="E36" s="3">
        <f t="shared" si="3"/>
        <v>21.801409486351815</v>
      </c>
      <c r="F36" s="1">
        <v>22</v>
      </c>
      <c r="R36">
        <f t="shared" si="1"/>
        <v>5</v>
      </c>
      <c r="S36">
        <f>S32+$S$12</f>
        <v>17.5</v>
      </c>
    </row>
    <row r="37" spans="18:19" ht="12.75">
      <c r="R37">
        <f t="shared" si="1"/>
        <v>5</v>
      </c>
      <c r="S37">
        <f>S33</f>
        <v>0</v>
      </c>
    </row>
    <row r="38" spans="3:19" ht="12.75">
      <c r="C38" t="s">
        <v>58</v>
      </c>
      <c r="R38">
        <f t="shared" si="1"/>
        <v>-5</v>
      </c>
      <c r="S38">
        <f>S34</f>
        <v>0</v>
      </c>
    </row>
    <row r="39" spans="3:19" ht="12.75">
      <c r="C39" s="19"/>
      <c r="D39" s="18" t="s">
        <v>45</v>
      </c>
      <c r="E39" s="15"/>
      <c r="F39" s="16"/>
      <c r="R39">
        <f t="shared" si="1"/>
        <v>-5</v>
      </c>
      <c r="S39">
        <f>S35</f>
        <v>0</v>
      </c>
    </row>
    <row r="40" spans="2:19" ht="12.75">
      <c r="B40" s="1" t="s">
        <v>2</v>
      </c>
      <c r="C40" s="13" t="s">
        <v>51</v>
      </c>
      <c r="D40" s="14"/>
      <c r="E40" s="13" t="s">
        <v>46</v>
      </c>
      <c r="F40" s="17"/>
      <c r="R40">
        <f t="shared" si="1"/>
        <v>5</v>
      </c>
      <c r="S40">
        <f>S36+$S$12</f>
        <v>20</v>
      </c>
    </row>
    <row r="41" spans="5:19" ht="12.75">
      <c r="E41" s="1" t="s">
        <v>59</v>
      </c>
      <c r="F41" s="1" t="s">
        <v>60</v>
      </c>
      <c r="R41">
        <f t="shared" si="1"/>
        <v>5</v>
      </c>
      <c r="S41">
        <f>S37</f>
        <v>0</v>
      </c>
    </row>
    <row r="42" spans="2:19" ht="12.75">
      <c r="B42">
        <f>B27</f>
        <v>0.25</v>
      </c>
      <c r="C42" s="9"/>
      <c r="D42" s="1"/>
      <c r="E42" s="3">
        <f aca="true" t="shared" si="5" ref="E42:E51">2*E27</f>
        <v>151.92751306414704</v>
      </c>
      <c r="F42" s="1">
        <v>160</v>
      </c>
      <c r="R42">
        <f t="shared" si="1"/>
        <v>-5</v>
      </c>
      <c r="S42">
        <f>S38</f>
        <v>0</v>
      </c>
    </row>
    <row r="43" spans="2:19" ht="12.75">
      <c r="B43">
        <f aca="true" t="shared" si="6" ref="B43:B51">B28</f>
        <v>0.5</v>
      </c>
      <c r="C43" s="9"/>
      <c r="E43" s="3">
        <f t="shared" si="5"/>
        <v>126.86989764584402</v>
      </c>
      <c r="F43">
        <v>127</v>
      </c>
      <c r="R43">
        <f t="shared" si="1"/>
        <v>-5</v>
      </c>
      <c r="S43">
        <f>S39</f>
        <v>0</v>
      </c>
    </row>
    <row r="44" spans="2:19" ht="12.75">
      <c r="B44">
        <f t="shared" si="6"/>
        <v>0.75</v>
      </c>
      <c r="C44" s="9"/>
      <c r="E44" s="3">
        <f t="shared" si="5"/>
        <v>106.26020470831196</v>
      </c>
      <c r="F44" s="1">
        <v>106</v>
      </c>
      <c r="R44">
        <f t="shared" si="1"/>
        <v>5</v>
      </c>
      <c r="S44">
        <f>S40+$S$12</f>
        <v>22.5</v>
      </c>
    </row>
    <row r="45" spans="2:19" ht="12.75">
      <c r="B45">
        <f t="shared" si="6"/>
        <v>1</v>
      </c>
      <c r="C45" s="9"/>
      <c r="D45" s="1"/>
      <c r="E45" s="3">
        <f t="shared" si="5"/>
        <v>90</v>
      </c>
      <c r="F45" s="1">
        <v>90</v>
      </c>
      <c r="R45">
        <f t="shared" si="1"/>
        <v>5</v>
      </c>
      <c r="S45">
        <f>S41</f>
        <v>0</v>
      </c>
    </row>
    <row r="46" spans="2:19" ht="12.75">
      <c r="B46">
        <f t="shared" si="6"/>
        <v>1.25</v>
      </c>
      <c r="C46" s="9"/>
      <c r="E46" s="3">
        <f t="shared" si="5"/>
        <v>77.31961650818018</v>
      </c>
      <c r="F46" s="1">
        <v>77</v>
      </c>
      <c r="R46">
        <f t="shared" si="1"/>
        <v>-5</v>
      </c>
      <c r="S46">
        <f>S42</f>
        <v>0</v>
      </c>
    </row>
    <row r="47" spans="2:19" ht="12.75">
      <c r="B47">
        <f t="shared" si="6"/>
        <v>1.5</v>
      </c>
      <c r="C47" s="9"/>
      <c r="D47" s="1"/>
      <c r="E47" s="3">
        <f t="shared" si="5"/>
        <v>67.38013505195957</v>
      </c>
      <c r="F47" s="1" t="s">
        <v>54</v>
      </c>
      <c r="R47">
        <f t="shared" si="1"/>
        <v>-5</v>
      </c>
      <c r="S47">
        <f>S43</f>
        <v>0</v>
      </c>
    </row>
    <row r="48" spans="2:19" ht="12.75">
      <c r="B48">
        <f t="shared" si="6"/>
        <v>1.75</v>
      </c>
      <c r="C48" s="9"/>
      <c r="E48" s="3">
        <f t="shared" si="5"/>
        <v>59.489762593884436</v>
      </c>
      <c r="F48" t="s">
        <v>67</v>
      </c>
      <c r="R48">
        <f t="shared" si="1"/>
        <v>5</v>
      </c>
      <c r="S48">
        <f>S44+$S$12</f>
        <v>25</v>
      </c>
    </row>
    <row r="49" spans="2:19" ht="12.75">
      <c r="B49">
        <f t="shared" si="6"/>
        <v>2</v>
      </c>
      <c r="C49" s="9"/>
      <c r="E49" s="3">
        <f t="shared" si="5"/>
        <v>53.13010235415598</v>
      </c>
      <c r="F49" s="1">
        <v>53</v>
      </c>
      <c r="R49">
        <f t="shared" si="1"/>
        <v>5</v>
      </c>
      <c r="S49">
        <f>S45</f>
        <v>0</v>
      </c>
    </row>
    <row r="50" spans="2:19" ht="12.75">
      <c r="B50">
        <f t="shared" si="6"/>
        <v>2.25</v>
      </c>
      <c r="C50" s="9"/>
      <c r="D50" s="1"/>
      <c r="E50" s="3">
        <f t="shared" si="5"/>
        <v>47.92497794915636</v>
      </c>
      <c r="F50" s="1">
        <v>48</v>
      </c>
      <c r="R50">
        <f t="shared" si="1"/>
        <v>-5</v>
      </c>
      <c r="S50">
        <f>S46</f>
        <v>0</v>
      </c>
    </row>
    <row r="51" spans="2:6" ht="12.75">
      <c r="B51">
        <f t="shared" si="6"/>
        <v>2.5</v>
      </c>
      <c r="C51" s="9"/>
      <c r="E51" s="3">
        <f t="shared" si="5"/>
        <v>43.60281897270363</v>
      </c>
      <c r="F51" s="1" t="s">
        <v>55</v>
      </c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">
      <selection activeCell="P1" sqref="P1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5.625" style="0" customWidth="1"/>
    <col min="6" max="12" width="6.625" style="0" customWidth="1"/>
    <col min="13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9" spans="2:4" ht="12.75">
      <c r="B9" s="10" t="s">
        <v>5</v>
      </c>
      <c r="C9" s="10" t="s">
        <v>44</v>
      </c>
      <c r="D9" s="10"/>
    </row>
    <row r="10" spans="2:4" ht="12.75">
      <c r="B10" s="11" t="s">
        <v>0</v>
      </c>
      <c r="C10" s="11" t="s">
        <v>1</v>
      </c>
      <c r="D10" s="11" t="s">
        <v>2</v>
      </c>
    </row>
    <row r="11" spans="2:19" ht="12.75">
      <c r="B11" s="12" t="s">
        <v>62</v>
      </c>
      <c r="C11" s="12" t="s">
        <v>62</v>
      </c>
      <c r="D11" s="12" t="s">
        <v>63</v>
      </c>
      <c r="Q11">
        <v>0</v>
      </c>
      <c r="R11" s="31">
        <v>-7.5</v>
      </c>
      <c r="S11" s="16">
        <v>0</v>
      </c>
    </row>
    <row r="12" spans="2:19" ht="12.75">
      <c r="B12">
        <v>15</v>
      </c>
      <c r="C12">
        <v>2.5</v>
      </c>
      <c r="D12">
        <f aca="true" t="shared" si="0" ref="D12:D21">C12/B12</f>
        <v>0.16666666666666666</v>
      </c>
      <c r="E12" s="30">
        <f>D12</f>
        <v>0.16666666666666666</v>
      </c>
      <c r="Q12">
        <v>0</v>
      </c>
      <c r="R12" s="32">
        <v>7.5</v>
      </c>
      <c r="S12" s="23">
        <f>C12</f>
        <v>2.5</v>
      </c>
    </row>
    <row r="13" spans="2:19" ht="12.75">
      <c r="B13">
        <v>15</v>
      </c>
      <c r="C13">
        <v>5</v>
      </c>
      <c r="D13">
        <f t="shared" si="0"/>
        <v>0.3333333333333333</v>
      </c>
      <c r="E13" s="30">
        <f aca="true" t="shared" si="1" ref="E13:E21">D13</f>
        <v>0.3333333333333333</v>
      </c>
      <c r="Q13">
        <v>0</v>
      </c>
      <c r="R13" s="32">
        <v>7.5</v>
      </c>
      <c r="S13" s="23">
        <v>0</v>
      </c>
    </row>
    <row r="14" spans="2:19" ht="12.75">
      <c r="B14">
        <v>15</v>
      </c>
      <c r="C14">
        <v>7.5</v>
      </c>
      <c r="D14">
        <f t="shared" si="0"/>
        <v>0.5</v>
      </c>
      <c r="E14" s="30">
        <f t="shared" si="1"/>
        <v>0.5</v>
      </c>
      <c r="Q14">
        <v>0</v>
      </c>
      <c r="R14" s="33">
        <v>-7.5</v>
      </c>
      <c r="S14" s="17">
        <v>0</v>
      </c>
    </row>
    <row r="15" spans="2:19" ht="12.75">
      <c r="B15">
        <v>15</v>
      </c>
      <c r="C15">
        <v>10</v>
      </c>
      <c r="D15">
        <f t="shared" si="0"/>
        <v>0.6666666666666666</v>
      </c>
      <c r="E15" s="30">
        <f t="shared" si="1"/>
        <v>0.6666666666666666</v>
      </c>
      <c r="Q15">
        <v>0</v>
      </c>
      <c r="R15">
        <f>R11</f>
        <v>-7.5</v>
      </c>
      <c r="S15">
        <f>S11</f>
        <v>0</v>
      </c>
    </row>
    <row r="16" spans="2:19" ht="12.75">
      <c r="B16">
        <v>15</v>
      </c>
      <c r="C16">
        <v>12.5</v>
      </c>
      <c r="D16">
        <f t="shared" si="0"/>
        <v>0.8333333333333334</v>
      </c>
      <c r="E16" s="30">
        <f t="shared" si="1"/>
        <v>0.8333333333333334</v>
      </c>
      <c r="Q16">
        <v>0</v>
      </c>
      <c r="R16">
        <f aca="true" t="shared" si="2" ref="R16:R50">R12</f>
        <v>7.5</v>
      </c>
      <c r="S16">
        <f>S12+$S$12</f>
        <v>5</v>
      </c>
    </row>
    <row r="17" spans="2:19" ht="12.75">
      <c r="B17">
        <v>15</v>
      </c>
      <c r="C17">
        <v>15</v>
      </c>
      <c r="D17">
        <f t="shared" si="0"/>
        <v>1</v>
      </c>
      <c r="E17" s="30">
        <f t="shared" si="1"/>
        <v>1</v>
      </c>
      <c r="Q17">
        <v>0</v>
      </c>
      <c r="R17">
        <f t="shared" si="2"/>
        <v>7.5</v>
      </c>
      <c r="S17">
        <f>S13</f>
        <v>0</v>
      </c>
    </row>
    <row r="18" spans="2:19" ht="12.75">
      <c r="B18">
        <v>15</v>
      </c>
      <c r="C18">
        <v>17.5</v>
      </c>
      <c r="D18">
        <f t="shared" si="0"/>
        <v>1.1666666666666667</v>
      </c>
      <c r="E18" s="30">
        <f t="shared" si="1"/>
        <v>1.1666666666666667</v>
      </c>
      <c r="Q18">
        <v>0</v>
      </c>
      <c r="R18">
        <f t="shared" si="2"/>
        <v>-7.5</v>
      </c>
      <c r="S18">
        <f>S14</f>
        <v>0</v>
      </c>
    </row>
    <row r="19" spans="2:19" ht="12.75">
      <c r="B19">
        <v>15</v>
      </c>
      <c r="C19">
        <v>20</v>
      </c>
      <c r="D19">
        <f t="shared" si="0"/>
        <v>1.3333333333333333</v>
      </c>
      <c r="E19" s="30">
        <f t="shared" si="1"/>
        <v>1.3333333333333333</v>
      </c>
      <c r="Q19">
        <v>0</v>
      </c>
      <c r="R19">
        <f t="shared" si="2"/>
        <v>-7.5</v>
      </c>
      <c r="S19">
        <f>S15</f>
        <v>0</v>
      </c>
    </row>
    <row r="20" spans="2:19" ht="12.75">
      <c r="B20">
        <v>15</v>
      </c>
      <c r="C20">
        <v>22.5</v>
      </c>
      <c r="D20">
        <f t="shared" si="0"/>
        <v>1.5</v>
      </c>
      <c r="E20" s="30">
        <f t="shared" si="1"/>
        <v>1.5</v>
      </c>
      <c r="Q20">
        <v>0</v>
      </c>
      <c r="R20">
        <f t="shared" si="2"/>
        <v>7.5</v>
      </c>
      <c r="S20">
        <f>S16+$S$12</f>
        <v>7.5</v>
      </c>
    </row>
    <row r="21" spans="2:19" ht="12.75">
      <c r="B21">
        <v>15</v>
      </c>
      <c r="C21">
        <v>25</v>
      </c>
      <c r="D21">
        <f t="shared" si="0"/>
        <v>1.6666666666666667</v>
      </c>
      <c r="E21" s="30">
        <f t="shared" si="1"/>
        <v>1.6666666666666667</v>
      </c>
      <c r="R21">
        <f t="shared" si="2"/>
        <v>7.5</v>
      </c>
      <c r="S21">
        <f>S17</f>
        <v>0</v>
      </c>
    </row>
    <row r="22" spans="18:19" ht="12.75">
      <c r="R22">
        <f t="shared" si="2"/>
        <v>-7.5</v>
      </c>
      <c r="S22">
        <f>S18</f>
        <v>0</v>
      </c>
    </row>
    <row r="23" spans="3:19" ht="12.75">
      <c r="C23" t="s">
        <v>57</v>
      </c>
      <c r="R23">
        <f t="shared" si="2"/>
        <v>-7.5</v>
      </c>
      <c r="S23">
        <f>S19</f>
        <v>0</v>
      </c>
    </row>
    <row r="24" spans="3:19" ht="12.75">
      <c r="C24" s="19"/>
      <c r="D24" s="18" t="s">
        <v>45</v>
      </c>
      <c r="E24" s="15"/>
      <c r="F24" s="16"/>
      <c r="R24">
        <f t="shared" si="2"/>
        <v>7.5</v>
      </c>
      <c r="S24">
        <f>S20+$S$12</f>
        <v>10</v>
      </c>
    </row>
    <row r="25" spans="2:19" ht="12.75">
      <c r="B25" s="1" t="s">
        <v>2</v>
      </c>
      <c r="C25" s="13" t="s">
        <v>51</v>
      </c>
      <c r="D25" s="14"/>
      <c r="E25" s="13" t="s">
        <v>46</v>
      </c>
      <c r="F25" s="17"/>
      <c r="R25">
        <f t="shared" si="2"/>
        <v>7.5</v>
      </c>
      <c r="S25">
        <f>S21</f>
        <v>0</v>
      </c>
    </row>
    <row r="26" spans="3:19" ht="12.75">
      <c r="C26" s="1" t="s">
        <v>59</v>
      </c>
      <c r="D26" s="1" t="s">
        <v>60</v>
      </c>
      <c r="E26" s="1" t="s">
        <v>59</v>
      </c>
      <c r="F26" s="1" t="s">
        <v>60</v>
      </c>
      <c r="R26">
        <f t="shared" si="2"/>
        <v>-7.5</v>
      </c>
      <c r="S26">
        <f>S22</f>
        <v>0</v>
      </c>
    </row>
    <row r="27" spans="2:19" ht="12.75">
      <c r="B27">
        <f aca="true" t="shared" si="3" ref="B27:B36">D12</f>
        <v>0.16666666666666666</v>
      </c>
      <c r="C27" s="9">
        <f aca="true" t="shared" si="4" ref="C27:C36">DEGREES(ATAN(D12))</f>
        <v>9.462322208025617</v>
      </c>
      <c r="D27" s="1" t="s">
        <v>65</v>
      </c>
      <c r="E27" s="3">
        <f aca="true" t="shared" si="5" ref="E27:E36">90-C27</f>
        <v>80.53767779197439</v>
      </c>
      <c r="F27" s="1" t="s">
        <v>64</v>
      </c>
      <c r="R27">
        <f t="shared" si="2"/>
        <v>-7.5</v>
      </c>
      <c r="S27">
        <f>S23</f>
        <v>0</v>
      </c>
    </row>
    <row r="28" spans="2:19" ht="12.75">
      <c r="B28">
        <f t="shared" si="3"/>
        <v>0.3333333333333333</v>
      </c>
      <c r="C28" s="9">
        <f t="shared" si="4"/>
        <v>18.43494882292201</v>
      </c>
      <c r="D28" s="1" t="s">
        <v>49</v>
      </c>
      <c r="E28" s="3">
        <f t="shared" si="5"/>
        <v>71.56505117707799</v>
      </c>
      <c r="F28" s="1" t="s">
        <v>52</v>
      </c>
      <c r="R28">
        <f t="shared" si="2"/>
        <v>7.5</v>
      </c>
      <c r="S28">
        <f>S24+$S$12</f>
        <v>12.5</v>
      </c>
    </row>
    <row r="29" spans="2:19" ht="12.75">
      <c r="B29">
        <f t="shared" si="3"/>
        <v>0.5</v>
      </c>
      <c r="C29" s="9">
        <f t="shared" si="4"/>
        <v>26.56505117707799</v>
      </c>
      <c r="D29" s="1" t="s">
        <v>47</v>
      </c>
      <c r="E29" s="3">
        <f t="shared" si="5"/>
        <v>63.43494882292201</v>
      </c>
      <c r="F29" s="1" t="s">
        <v>48</v>
      </c>
      <c r="R29">
        <f t="shared" si="2"/>
        <v>7.5</v>
      </c>
      <c r="S29">
        <f>S25</f>
        <v>0</v>
      </c>
    </row>
    <row r="30" spans="2:19" ht="12.75">
      <c r="B30">
        <f t="shared" si="3"/>
        <v>0.6666666666666666</v>
      </c>
      <c r="C30" s="9">
        <f t="shared" si="4"/>
        <v>33.690067525979785</v>
      </c>
      <c r="D30" s="1">
        <v>34</v>
      </c>
      <c r="E30" s="3">
        <f t="shared" si="5"/>
        <v>56.309932474020215</v>
      </c>
      <c r="F30" s="1">
        <v>56</v>
      </c>
      <c r="R30">
        <f t="shared" si="2"/>
        <v>-7.5</v>
      </c>
      <c r="S30">
        <f>S26</f>
        <v>0</v>
      </c>
    </row>
    <row r="31" spans="2:19" ht="12.75">
      <c r="B31">
        <f t="shared" si="3"/>
        <v>0.8333333333333334</v>
      </c>
      <c r="C31" s="9">
        <f t="shared" si="4"/>
        <v>39.8055710922652</v>
      </c>
      <c r="D31">
        <v>40</v>
      </c>
      <c r="E31" s="3">
        <f t="shared" si="5"/>
        <v>50.1944289077348</v>
      </c>
      <c r="F31">
        <v>50</v>
      </c>
      <c r="R31">
        <f t="shared" si="2"/>
        <v>-7.5</v>
      </c>
      <c r="S31">
        <f>S27</f>
        <v>0</v>
      </c>
    </row>
    <row r="32" spans="2:19" ht="12.75">
      <c r="B32">
        <f t="shared" si="3"/>
        <v>1</v>
      </c>
      <c r="C32" s="9">
        <f t="shared" si="4"/>
        <v>45</v>
      </c>
      <c r="D32" s="1">
        <v>45</v>
      </c>
      <c r="E32" s="3">
        <f t="shared" si="5"/>
        <v>45</v>
      </c>
      <c r="F32" s="1">
        <v>45</v>
      </c>
      <c r="R32">
        <f t="shared" si="2"/>
        <v>7.5</v>
      </c>
      <c r="S32">
        <f>S28+$S$12</f>
        <v>15</v>
      </c>
    </row>
    <row r="33" spans="2:19" ht="12.75">
      <c r="B33">
        <f t="shared" si="3"/>
        <v>1.1666666666666667</v>
      </c>
      <c r="C33" s="9">
        <f t="shared" si="4"/>
        <v>49.398705354995535</v>
      </c>
      <c r="D33" s="1" t="s">
        <v>68</v>
      </c>
      <c r="E33" s="3">
        <f t="shared" si="5"/>
        <v>40.601294645004465</v>
      </c>
      <c r="F33" s="1" t="s">
        <v>69</v>
      </c>
      <c r="R33">
        <f t="shared" si="2"/>
        <v>7.5</v>
      </c>
      <c r="S33">
        <f>S29</f>
        <v>0</v>
      </c>
    </row>
    <row r="34" spans="2:19" ht="12.75">
      <c r="B34">
        <f t="shared" si="3"/>
        <v>1.3333333333333333</v>
      </c>
      <c r="C34" s="9">
        <f t="shared" si="4"/>
        <v>53.13010235415598</v>
      </c>
      <c r="D34">
        <v>53</v>
      </c>
      <c r="E34" s="3">
        <f t="shared" si="5"/>
        <v>36.86989764584402</v>
      </c>
      <c r="F34" s="1">
        <v>37</v>
      </c>
      <c r="R34">
        <f t="shared" si="2"/>
        <v>-7.5</v>
      </c>
      <c r="S34">
        <f>S30</f>
        <v>0</v>
      </c>
    </row>
    <row r="35" spans="2:19" ht="12.75">
      <c r="B35">
        <f t="shared" si="3"/>
        <v>1.5</v>
      </c>
      <c r="C35" s="9">
        <f t="shared" si="4"/>
        <v>56.309932474020215</v>
      </c>
      <c r="D35" s="1">
        <v>56</v>
      </c>
      <c r="E35" s="3">
        <f t="shared" si="5"/>
        <v>33.690067525979785</v>
      </c>
      <c r="F35" s="1">
        <v>34</v>
      </c>
      <c r="R35">
        <f t="shared" si="2"/>
        <v>-7.5</v>
      </c>
      <c r="S35">
        <f>S31</f>
        <v>0</v>
      </c>
    </row>
    <row r="36" spans="2:19" ht="12.75">
      <c r="B36">
        <f t="shared" si="3"/>
        <v>1.6666666666666667</v>
      </c>
      <c r="C36" s="9">
        <f t="shared" si="4"/>
        <v>59.03624346792648</v>
      </c>
      <c r="D36">
        <v>59</v>
      </c>
      <c r="E36" s="3">
        <f t="shared" si="5"/>
        <v>30.963756532073518</v>
      </c>
      <c r="F36" s="1">
        <v>31</v>
      </c>
      <c r="R36">
        <f t="shared" si="2"/>
        <v>7.5</v>
      </c>
      <c r="S36">
        <f>S32+$S$12</f>
        <v>17.5</v>
      </c>
    </row>
    <row r="37" spans="18:19" ht="12.75">
      <c r="R37">
        <f t="shared" si="2"/>
        <v>7.5</v>
      </c>
      <c r="S37">
        <f>S33</f>
        <v>0</v>
      </c>
    </row>
    <row r="38" spans="2:19" ht="12.75">
      <c r="B38" s="25"/>
      <c r="C38" s="25"/>
      <c r="D38" s="25"/>
      <c r="E38" s="25"/>
      <c r="F38" s="25"/>
      <c r="G38" s="25"/>
      <c r="R38">
        <f t="shared" si="2"/>
        <v>-7.5</v>
      </c>
      <c r="S38">
        <f>S34</f>
        <v>0</v>
      </c>
    </row>
    <row r="39" spans="2:19" ht="12.75">
      <c r="B39" s="25"/>
      <c r="C39" s="26"/>
      <c r="D39" s="26"/>
      <c r="E39" s="25"/>
      <c r="F39" s="25"/>
      <c r="G39" s="25"/>
      <c r="R39">
        <f t="shared" si="2"/>
        <v>-7.5</v>
      </c>
      <c r="S39">
        <f>S35</f>
        <v>0</v>
      </c>
    </row>
    <row r="40" spans="2:19" ht="12.75">
      <c r="B40" s="27"/>
      <c r="C40" s="26"/>
      <c r="D40" s="25"/>
      <c r="E40" s="26"/>
      <c r="F40" s="25"/>
      <c r="G40" s="25"/>
      <c r="R40">
        <f t="shared" si="2"/>
        <v>7.5</v>
      </c>
      <c r="S40">
        <f>S36+$S$12</f>
        <v>20</v>
      </c>
    </row>
    <row r="41" spans="2:19" ht="12.75">
      <c r="B41" s="25"/>
      <c r="C41" s="25"/>
      <c r="D41" s="25"/>
      <c r="E41" s="27"/>
      <c r="F41" s="27"/>
      <c r="G41" s="25"/>
      <c r="R41">
        <f t="shared" si="2"/>
        <v>7.5</v>
      </c>
      <c r="S41">
        <f>S37</f>
        <v>0</v>
      </c>
    </row>
    <row r="42" spans="2:19" ht="12.75">
      <c r="B42" s="25"/>
      <c r="C42" s="28"/>
      <c r="D42" s="27"/>
      <c r="E42" s="29"/>
      <c r="F42" s="27"/>
      <c r="G42" s="25"/>
      <c r="R42">
        <f t="shared" si="2"/>
        <v>-7.5</v>
      </c>
      <c r="S42">
        <f>S38</f>
        <v>0</v>
      </c>
    </row>
    <row r="43" spans="2:19" ht="12.75">
      <c r="B43" s="25"/>
      <c r="C43" s="28"/>
      <c r="D43" s="25"/>
      <c r="E43" s="29"/>
      <c r="F43" s="25"/>
      <c r="G43" s="25"/>
      <c r="R43">
        <f t="shared" si="2"/>
        <v>-7.5</v>
      </c>
      <c r="S43">
        <f>S39</f>
        <v>0</v>
      </c>
    </row>
    <row r="44" spans="2:19" ht="12.75">
      <c r="B44" s="25"/>
      <c r="C44" s="28"/>
      <c r="D44" s="25"/>
      <c r="E44" s="29"/>
      <c r="F44" s="27"/>
      <c r="G44" s="25"/>
      <c r="R44">
        <f t="shared" si="2"/>
        <v>7.5</v>
      </c>
      <c r="S44">
        <f>S40+$S$12</f>
        <v>22.5</v>
      </c>
    </row>
    <row r="45" spans="2:19" ht="12.75">
      <c r="B45" s="25"/>
      <c r="C45" s="28"/>
      <c r="D45" s="27"/>
      <c r="E45" s="29"/>
      <c r="F45" s="27"/>
      <c r="G45" s="25"/>
      <c r="R45">
        <f t="shared" si="2"/>
        <v>7.5</v>
      </c>
      <c r="S45">
        <f>S41</f>
        <v>0</v>
      </c>
    </row>
    <row r="46" spans="2:19" ht="12.75">
      <c r="B46" s="25"/>
      <c r="C46" s="28"/>
      <c r="D46" s="25"/>
      <c r="E46" s="29"/>
      <c r="F46" s="27"/>
      <c r="G46" s="25"/>
      <c r="R46">
        <f t="shared" si="2"/>
        <v>-7.5</v>
      </c>
      <c r="S46">
        <f>S42</f>
        <v>0</v>
      </c>
    </row>
    <row r="47" spans="2:19" ht="12.75">
      <c r="B47" s="25"/>
      <c r="C47" s="28"/>
      <c r="D47" s="27"/>
      <c r="E47" s="29"/>
      <c r="F47" s="27"/>
      <c r="G47" s="25"/>
      <c r="R47">
        <f t="shared" si="2"/>
        <v>-7.5</v>
      </c>
      <c r="S47">
        <f>S43</f>
        <v>0</v>
      </c>
    </row>
    <row r="48" spans="2:19" ht="12.75">
      <c r="B48" s="25"/>
      <c r="C48" s="28"/>
      <c r="D48" s="25"/>
      <c r="E48" s="29"/>
      <c r="F48" s="25"/>
      <c r="G48" s="25"/>
      <c r="R48">
        <f t="shared" si="2"/>
        <v>7.5</v>
      </c>
      <c r="S48">
        <f>S44+$S$12</f>
        <v>25</v>
      </c>
    </row>
    <row r="49" spans="2:19" ht="12.75">
      <c r="B49" s="25"/>
      <c r="C49" s="28"/>
      <c r="D49" s="25"/>
      <c r="E49" s="29"/>
      <c r="F49" s="27"/>
      <c r="G49" s="25"/>
      <c r="R49">
        <f t="shared" si="2"/>
        <v>7.5</v>
      </c>
      <c r="S49">
        <f>S45</f>
        <v>0</v>
      </c>
    </row>
    <row r="50" spans="2:19" ht="12.75">
      <c r="B50" s="25"/>
      <c r="C50" s="28"/>
      <c r="D50" s="27"/>
      <c r="E50" s="29"/>
      <c r="F50" s="27"/>
      <c r="G50" s="25"/>
      <c r="R50">
        <f t="shared" si="2"/>
        <v>-7.5</v>
      </c>
      <c r="S50">
        <f>S46</f>
        <v>0</v>
      </c>
    </row>
    <row r="51" spans="2:7" ht="12.75">
      <c r="B51" s="25"/>
      <c r="C51" s="28"/>
      <c r="D51" s="25"/>
      <c r="E51" s="29"/>
      <c r="F51" s="27"/>
      <c r="G51" s="25"/>
    </row>
    <row r="52" spans="2:7" ht="12.75">
      <c r="B52" s="25"/>
      <c r="C52" s="25"/>
      <c r="D52" s="25"/>
      <c r="E52" s="25"/>
      <c r="F52" s="25"/>
      <c r="G52" s="25"/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">
      <selection activeCell="P1" sqref="P1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7.125" style="0" customWidth="1"/>
    <col min="6" max="12" width="6.625" style="0" customWidth="1"/>
    <col min="13" max="13" width="4.875" style="0" customWidth="1"/>
    <col min="14" max="14" width="3.625" style="0" customWidth="1"/>
    <col min="15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7" ht="12.75">
      <c r="H7" t="s">
        <v>57</v>
      </c>
    </row>
    <row r="8" spans="2:11" ht="12.75">
      <c r="B8" s="10" t="s">
        <v>5</v>
      </c>
      <c r="C8" s="10" t="s">
        <v>44</v>
      </c>
      <c r="D8" s="10"/>
      <c r="H8" s="19"/>
      <c r="I8" s="18" t="s">
        <v>45</v>
      </c>
      <c r="J8" s="15"/>
      <c r="K8" s="16"/>
    </row>
    <row r="9" spans="2:11" ht="12.75">
      <c r="B9" s="11" t="s">
        <v>0</v>
      </c>
      <c r="C9" s="11" t="s">
        <v>1</v>
      </c>
      <c r="D9" s="11" t="s">
        <v>2</v>
      </c>
      <c r="G9" s="1" t="s">
        <v>2</v>
      </c>
      <c r="H9" s="13" t="s">
        <v>51</v>
      </c>
      <c r="I9" s="14"/>
      <c r="J9" s="13" t="s">
        <v>46</v>
      </c>
      <c r="K9" s="17"/>
    </row>
    <row r="10" spans="2:11" ht="12.75">
      <c r="B10" s="12" t="s">
        <v>62</v>
      </c>
      <c r="C10" s="12" t="s">
        <v>62</v>
      </c>
      <c r="D10" s="12" t="s">
        <v>63</v>
      </c>
      <c r="H10" s="1" t="s">
        <v>59</v>
      </c>
      <c r="I10" s="1" t="s">
        <v>60</v>
      </c>
      <c r="J10" s="1" t="s">
        <v>59</v>
      </c>
      <c r="K10" s="1" t="s">
        <v>60</v>
      </c>
    </row>
    <row r="11" spans="2:19" ht="12.75">
      <c r="B11">
        <v>16</v>
      </c>
      <c r="C11">
        <v>1.6</v>
      </c>
      <c r="D11">
        <f aca="true" t="shared" si="0" ref="D11:D20">C11/B11</f>
        <v>0.1</v>
      </c>
      <c r="E11" s="34">
        <f aca="true" t="shared" si="1" ref="E11:E19">D11</f>
        <v>0.1</v>
      </c>
      <c r="G11">
        <f aca="true" t="shared" si="2" ref="G11:G20">D11</f>
        <v>0.1</v>
      </c>
      <c r="H11" s="9">
        <f aca="true" t="shared" si="3" ref="H11:H20">DEGREES(ATAN(D11))</f>
        <v>5.710593137499643</v>
      </c>
      <c r="I11">
        <v>6</v>
      </c>
      <c r="J11" s="3">
        <f aca="true" t="shared" si="4" ref="J11:J20">90-H11</f>
        <v>84.28940686250036</v>
      </c>
      <c r="K11" s="1">
        <v>84</v>
      </c>
      <c r="Q11">
        <v>0</v>
      </c>
      <c r="R11" s="31">
        <v>-8</v>
      </c>
      <c r="S11" s="16">
        <v>0</v>
      </c>
    </row>
    <row r="12" spans="2:19" ht="12.75">
      <c r="B12">
        <v>16</v>
      </c>
      <c r="C12">
        <f aca="true" t="shared" si="5" ref="C12:C20">C11+$C$11</f>
        <v>3.2</v>
      </c>
      <c r="D12">
        <f t="shared" si="0"/>
        <v>0.2</v>
      </c>
      <c r="E12" s="34">
        <f t="shared" si="1"/>
        <v>0.2</v>
      </c>
      <c r="G12">
        <f t="shared" si="2"/>
        <v>0.2</v>
      </c>
      <c r="H12" s="9">
        <f t="shared" si="3"/>
        <v>11.309932474020215</v>
      </c>
      <c r="I12" s="1">
        <v>11</v>
      </c>
      <c r="J12" s="3">
        <f t="shared" si="4"/>
        <v>78.69006752597979</v>
      </c>
      <c r="K12">
        <v>79</v>
      </c>
      <c r="Q12">
        <v>0</v>
      </c>
      <c r="R12" s="32">
        <v>8</v>
      </c>
      <c r="S12" s="23">
        <f>C11</f>
        <v>1.6</v>
      </c>
    </row>
    <row r="13" spans="2:19" ht="12.75">
      <c r="B13">
        <v>16</v>
      </c>
      <c r="C13">
        <f t="shared" si="5"/>
        <v>4.800000000000001</v>
      </c>
      <c r="D13">
        <f t="shared" si="0"/>
        <v>0.30000000000000004</v>
      </c>
      <c r="E13" s="34">
        <f t="shared" si="1"/>
        <v>0.30000000000000004</v>
      </c>
      <c r="G13">
        <f t="shared" si="2"/>
        <v>0.30000000000000004</v>
      </c>
      <c r="H13" s="9">
        <f t="shared" si="3"/>
        <v>16.699244233993625</v>
      </c>
      <c r="I13">
        <v>17</v>
      </c>
      <c r="J13" s="3">
        <f t="shared" si="4"/>
        <v>73.30075576600638</v>
      </c>
      <c r="K13">
        <v>73</v>
      </c>
      <c r="Q13">
        <v>0</v>
      </c>
      <c r="R13" s="32">
        <v>8</v>
      </c>
      <c r="S13" s="23">
        <v>0</v>
      </c>
    </row>
    <row r="14" spans="2:19" ht="12.75">
      <c r="B14">
        <v>16</v>
      </c>
      <c r="C14">
        <f t="shared" si="5"/>
        <v>6.4</v>
      </c>
      <c r="D14">
        <f t="shared" si="0"/>
        <v>0.4</v>
      </c>
      <c r="E14" s="34">
        <f t="shared" si="1"/>
        <v>0.4</v>
      </c>
      <c r="G14">
        <f t="shared" si="2"/>
        <v>0.4</v>
      </c>
      <c r="H14" s="9">
        <f t="shared" si="3"/>
        <v>21.80140948635181</v>
      </c>
      <c r="I14" s="1">
        <v>22</v>
      </c>
      <c r="J14" s="3">
        <f t="shared" si="4"/>
        <v>68.19859051364818</v>
      </c>
      <c r="K14" s="1">
        <v>68</v>
      </c>
      <c r="Q14">
        <v>0</v>
      </c>
      <c r="R14" s="33">
        <v>-8</v>
      </c>
      <c r="S14" s="17">
        <v>0</v>
      </c>
    </row>
    <row r="15" spans="2:19" ht="12.75">
      <c r="B15">
        <v>16</v>
      </c>
      <c r="C15">
        <f t="shared" si="5"/>
        <v>8</v>
      </c>
      <c r="D15">
        <f t="shared" si="0"/>
        <v>0.5</v>
      </c>
      <c r="E15" s="34">
        <f t="shared" si="1"/>
        <v>0.5</v>
      </c>
      <c r="G15">
        <f t="shared" si="2"/>
        <v>0.5</v>
      </c>
      <c r="H15" s="9">
        <f t="shared" si="3"/>
        <v>26.56505117707799</v>
      </c>
      <c r="I15" s="1" t="s">
        <v>47</v>
      </c>
      <c r="J15" s="3">
        <f t="shared" si="4"/>
        <v>63.43494882292201</v>
      </c>
      <c r="K15">
        <v>63</v>
      </c>
      <c r="Q15">
        <v>0</v>
      </c>
      <c r="R15">
        <f>R11</f>
        <v>-8</v>
      </c>
      <c r="S15">
        <f>S11</f>
        <v>0</v>
      </c>
    </row>
    <row r="16" spans="2:19" ht="12.75">
      <c r="B16">
        <v>16</v>
      </c>
      <c r="C16">
        <f t="shared" si="5"/>
        <v>9.6</v>
      </c>
      <c r="D16">
        <f t="shared" si="0"/>
        <v>0.6</v>
      </c>
      <c r="E16" s="34">
        <f t="shared" si="1"/>
        <v>0.6</v>
      </c>
      <c r="G16">
        <f t="shared" si="2"/>
        <v>0.6</v>
      </c>
      <c r="H16" s="9">
        <f t="shared" si="3"/>
        <v>30.96375653207352</v>
      </c>
      <c r="I16" s="1">
        <v>31</v>
      </c>
      <c r="J16" s="3">
        <f t="shared" si="4"/>
        <v>59.03624346792648</v>
      </c>
      <c r="K16" s="1">
        <v>59</v>
      </c>
      <c r="Q16">
        <v>0</v>
      </c>
      <c r="R16">
        <f aca="true" t="shared" si="6" ref="R16:R50">R12</f>
        <v>8</v>
      </c>
      <c r="S16">
        <f>S12+$S$12</f>
        <v>3.2</v>
      </c>
    </row>
    <row r="17" spans="2:19" ht="12.75">
      <c r="B17">
        <v>16</v>
      </c>
      <c r="C17">
        <f t="shared" si="5"/>
        <v>11.2</v>
      </c>
      <c r="D17">
        <f t="shared" si="0"/>
        <v>0.7</v>
      </c>
      <c r="E17" s="34">
        <f t="shared" si="1"/>
        <v>0.7</v>
      </c>
      <c r="G17">
        <f t="shared" si="2"/>
        <v>0.7</v>
      </c>
      <c r="H17" s="9">
        <f t="shared" si="3"/>
        <v>34.99202019855866</v>
      </c>
      <c r="I17">
        <v>35</v>
      </c>
      <c r="J17" s="3">
        <f t="shared" si="4"/>
        <v>55.00797980144134</v>
      </c>
      <c r="K17">
        <v>55</v>
      </c>
      <c r="Q17">
        <v>0</v>
      </c>
      <c r="R17">
        <f t="shared" si="6"/>
        <v>8</v>
      </c>
      <c r="S17">
        <f>S13</f>
        <v>0</v>
      </c>
    </row>
    <row r="18" spans="2:19" ht="12.75">
      <c r="B18">
        <v>16</v>
      </c>
      <c r="C18">
        <f t="shared" si="5"/>
        <v>12.799999999999999</v>
      </c>
      <c r="D18">
        <f t="shared" si="0"/>
        <v>0.7999999999999999</v>
      </c>
      <c r="E18" s="34">
        <f t="shared" si="1"/>
        <v>0.7999999999999999</v>
      </c>
      <c r="G18">
        <f t="shared" si="2"/>
        <v>0.7999999999999999</v>
      </c>
      <c r="H18" s="9">
        <f t="shared" si="3"/>
        <v>38.65980825409009</v>
      </c>
      <c r="I18">
        <v>39</v>
      </c>
      <c r="J18" s="3">
        <f t="shared" si="4"/>
        <v>51.34019174590991</v>
      </c>
      <c r="K18" s="1">
        <v>51</v>
      </c>
      <c r="Q18">
        <v>0</v>
      </c>
      <c r="R18">
        <f t="shared" si="6"/>
        <v>-8</v>
      </c>
      <c r="S18">
        <f>S14</f>
        <v>0</v>
      </c>
    </row>
    <row r="19" spans="2:19" ht="12.75">
      <c r="B19">
        <v>16</v>
      </c>
      <c r="C19">
        <f t="shared" si="5"/>
        <v>14.399999999999999</v>
      </c>
      <c r="D19">
        <f t="shared" si="0"/>
        <v>0.8999999999999999</v>
      </c>
      <c r="E19" s="34">
        <f t="shared" si="1"/>
        <v>0.8999999999999999</v>
      </c>
      <c r="G19">
        <f t="shared" si="2"/>
        <v>0.8999999999999999</v>
      </c>
      <c r="H19" s="9">
        <f t="shared" si="3"/>
        <v>41.98721249581666</v>
      </c>
      <c r="I19" s="1">
        <v>42</v>
      </c>
      <c r="J19" s="3">
        <f t="shared" si="4"/>
        <v>48.01278750418334</v>
      </c>
      <c r="K19" s="1">
        <v>48</v>
      </c>
      <c r="Q19">
        <v>0</v>
      </c>
      <c r="R19">
        <f t="shared" si="6"/>
        <v>-8</v>
      </c>
      <c r="S19">
        <f>S15</f>
        <v>0</v>
      </c>
    </row>
    <row r="20" spans="2:19" ht="12.75">
      <c r="B20">
        <v>16</v>
      </c>
      <c r="C20">
        <f t="shared" si="5"/>
        <v>15.999999999999998</v>
      </c>
      <c r="D20">
        <f t="shared" si="0"/>
        <v>0.9999999999999999</v>
      </c>
      <c r="E20" s="34"/>
      <c r="G20">
        <f t="shared" si="2"/>
        <v>0.9999999999999999</v>
      </c>
      <c r="H20" s="9">
        <f t="shared" si="3"/>
        <v>45</v>
      </c>
      <c r="I20">
        <v>45</v>
      </c>
      <c r="J20" s="3">
        <f t="shared" si="4"/>
        <v>45</v>
      </c>
      <c r="K20" s="1">
        <v>45</v>
      </c>
      <c r="Q20">
        <v>0</v>
      </c>
      <c r="R20">
        <f t="shared" si="6"/>
        <v>8</v>
      </c>
      <c r="S20">
        <f>S16+$S$12</f>
        <v>4.800000000000001</v>
      </c>
    </row>
    <row r="21" spans="18:19" ht="12.75">
      <c r="R21">
        <f t="shared" si="6"/>
        <v>8</v>
      </c>
      <c r="S21">
        <f>S17</f>
        <v>0</v>
      </c>
    </row>
    <row r="22" spans="18:19" ht="12.75">
      <c r="R22">
        <f t="shared" si="6"/>
        <v>-8</v>
      </c>
      <c r="S22">
        <f>S18</f>
        <v>0</v>
      </c>
    </row>
    <row r="23" spans="18:19" ht="12.75">
      <c r="R23">
        <f t="shared" si="6"/>
        <v>-8</v>
      </c>
      <c r="S23">
        <f>S19</f>
        <v>0</v>
      </c>
    </row>
    <row r="24" spans="18:19" ht="12.75">
      <c r="R24">
        <f t="shared" si="6"/>
        <v>8</v>
      </c>
      <c r="S24">
        <f>S20+$S$12</f>
        <v>6.4</v>
      </c>
    </row>
    <row r="25" spans="18:19" ht="12.75">
      <c r="R25">
        <f t="shared" si="6"/>
        <v>8</v>
      </c>
      <c r="S25">
        <f>S21</f>
        <v>0</v>
      </c>
    </row>
    <row r="26" spans="18:19" ht="12.75">
      <c r="R26">
        <f t="shared" si="6"/>
        <v>-8</v>
      </c>
      <c r="S26">
        <f>S22</f>
        <v>0</v>
      </c>
    </row>
    <row r="27" spans="18:19" ht="12.75">
      <c r="R27">
        <f t="shared" si="6"/>
        <v>-8</v>
      </c>
      <c r="S27">
        <f>S23</f>
        <v>0</v>
      </c>
    </row>
    <row r="28" spans="18:19" ht="12.75">
      <c r="R28">
        <f t="shared" si="6"/>
        <v>8</v>
      </c>
      <c r="S28">
        <f>S24+$S$12</f>
        <v>8</v>
      </c>
    </row>
    <row r="29" spans="18:19" ht="12.75">
      <c r="R29">
        <f t="shared" si="6"/>
        <v>8</v>
      </c>
      <c r="S29">
        <f>S25</f>
        <v>0</v>
      </c>
    </row>
    <row r="30" spans="18:19" ht="12.75">
      <c r="R30">
        <f t="shared" si="6"/>
        <v>-8</v>
      </c>
      <c r="S30">
        <f>S26</f>
        <v>0</v>
      </c>
    </row>
    <row r="31" spans="18:19" ht="12.75">
      <c r="R31">
        <f t="shared" si="6"/>
        <v>-8</v>
      </c>
      <c r="S31">
        <f>S27</f>
        <v>0</v>
      </c>
    </row>
    <row r="32" spans="18:19" ht="12.75">
      <c r="R32">
        <f t="shared" si="6"/>
        <v>8</v>
      </c>
      <c r="S32">
        <f>S28+$S$12</f>
        <v>9.6</v>
      </c>
    </row>
    <row r="33" spans="18:19" ht="12.75">
      <c r="R33">
        <f t="shared" si="6"/>
        <v>8</v>
      </c>
      <c r="S33">
        <f>S29</f>
        <v>0</v>
      </c>
    </row>
    <row r="34" spans="18:19" ht="12.75">
      <c r="R34">
        <f t="shared" si="6"/>
        <v>-8</v>
      </c>
      <c r="S34">
        <f>S30</f>
        <v>0</v>
      </c>
    </row>
    <row r="35" spans="18:19" ht="12.75">
      <c r="R35">
        <f t="shared" si="6"/>
        <v>-8</v>
      </c>
      <c r="S35">
        <f>S31</f>
        <v>0</v>
      </c>
    </row>
    <row r="36" spans="18:19" ht="12.75">
      <c r="R36">
        <f t="shared" si="6"/>
        <v>8</v>
      </c>
      <c r="S36">
        <f>S32+$S$12</f>
        <v>11.2</v>
      </c>
    </row>
    <row r="37" spans="18:19" ht="12.75">
      <c r="R37">
        <f t="shared" si="6"/>
        <v>8</v>
      </c>
      <c r="S37">
        <f>S33</f>
        <v>0</v>
      </c>
    </row>
    <row r="38" spans="2:19" ht="12.75">
      <c r="B38" s="25"/>
      <c r="C38" s="25"/>
      <c r="D38" s="25"/>
      <c r="E38" s="25"/>
      <c r="F38" s="25"/>
      <c r="G38" s="25"/>
      <c r="R38">
        <f t="shared" si="6"/>
        <v>-8</v>
      </c>
      <c r="S38">
        <f>S34</f>
        <v>0</v>
      </c>
    </row>
    <row r="39" spans="2:19" ht="12.75">
      <c r="B39" s="25"/>
      <c r="C39" s="26"/>
      <c r="D39" s="26"/>
      <c r="E39" s="25"/>
      <c r="F39" s="25"/>
      <c r="G39" s="25"/>
      <c r="R39">
        <f t="shared" si="6"/>
        <v>-8</v>
      </c>
      <c r="S39">
        <f>S35</f>
        <v>0</v>
      </c>
    </row>
    <row r="40" spans="2:19" ht="12.75">
      <c r="B40" s="27"/>
      <c r="C40" s="26"/>
      <c r="D40" s="25"/>
      <c r="E40" s="26"/>
      <c r="F40" s="25"/>
      <c r="G40" s="25"/>
      <c r="R40">
        <f t="shared" si="6"/>
        <v>8</v>
      </c>
      <c r="S40">
        <f>S36+$S$12</f>
        <v>12.799999999999999</v>
      </c>
    </row>
    <row r="41" spans="2:19" ht="12.75">
      <c r="B41" s="25"/>
      <c r="C41" s="25"/>
      <c r="D41" s="25"/>
      <c r="E41" s="27"/>
      <c r="F41" s="27"/>
      <c r="G41" s="25"/>
      <c r="R41">
        <f t="shared" si="6"/>
        <v>8</v>
      </c>
      <c r="S41">
        <f>S37</f>
        <v>0</v>
      </c>
    </row>
    <row r="42" spans="2:19" ht="12.75">
      <c r="B42" s="25"/>
      <c r="C42" s="28"/>
      <c r="D42" s="27"/>
      <c r="E42" s="29"/>
      <c r="F42" s="27"/>
      <c r="G42" s="25"/>
      <c r="R42">
        <f t="shared" si="6"/>
        <v>-8</v>
      </c>
      <c r="S42">
        <f>S38</f>
        <v>0</v>
      </c>
    </row>
    <row r="43" spans="2:19" ht="12.75">
      <c r="B43" s="25"/>
      <c r="C43" s="28"/>
      <c r="D43" s="25"/>
      <c r="E43" s="29"/>
      <c r="F43" s="25"/>
      <c r="G43" s="25"/>
      <c r="R43">
        <f t="shared" si="6"/>
        <v>-8</v>
      </c>
      <c r="S43">
        <f>S39</f>
        <v>0</v>
      </c>
    </row>
    <row r="44" spans="2:19" ht="12.75">
      <c r="B44" s="25"/>
      <c r="C44" s="28"/>
      <c r="D44" s="25"/>
      <c r="E44" s="29"/>
      <c r="F44" s="27"/>
      <c r="G44" s="25"/>
      <c r="R44">
        <f t="shared" si="6"/>
        <v>8</v>
      </c>
      <c r="S44">
        <f>S40+$S$12</f>
        <v>14.399999999999999</v>
      </c>
    </row>
    <row r="45" spans="2:19" ht="12.75">
      <c r="B45" s="25"/>
      <c r="C45" s="28"/>
      <c r="D45" s="27"/>
      <c r="E45" s="29"/>
      <c r="F45" s="27"/>
      <c r="G45" s="25"/>
      <c r="R45">
        <f t="shared" si="6"/>
        <v>8</v>
      </c>
      <c r="S45">
        <f>S41</f>
        <v>0</v>
      </c>
    </row>
    <row r="46" spans="2:19" ht="12.75">
      <c r="B46" s="25"/>
      <c r="C46" s="28"/>
      <c r="D46" s="25"/>
      <c r="E46" s="29"/>
      <c r="F46" s="27"/>
      <c r="G46" s="25"/>
      <c r="R46">
        <f t="shared" si="6"/>
        <v>-8</v>
      </c>
      <c r="S46">
        <f>S42</f>
        <v>0</v>
      </c>
    </row>
    <row r="47" spans="2:19" ht="12.75">
      <c r="B47" s="25"/>
      <c r="C47" s="28"/>
      <c r="D47" s="27"/>
      <c r="E47" s="29"/>
      <c r="F47" s="27"/>
      <c r="G47" s="25"/>
      <c r="R47">
        <f t="shared" si="6"/>
        <v>-8</v>
      </c>
      <c r="S47">
        <f>S43</f>
        <v>0</v>
      </c>
    </row>
    <row r="48" spans="2:19" ht="12.75">
      <c r="B48" s="25"/>
      <c r="C48" s="28"/>
      <c r="D48" s="25"/>
      <c r="E48" s="29"/>
      <c r="F48" s="25"/>
      <c r="G48" s="25"/>
      <c r="R48">
        <f t="shared" si="6"/>
        <v>8</v>
      </c>
      <c r="S48">
        <f>S44+$S$12</f>
        <v>15.999999999999998</v>
      </c>
    </row>
    <row r="49" spans="2:19" ht="12.75">
      <c r="B49" s="25"/>
      <c r="C49" s="28"/>
      <c r="D49" s="25"/>
      <c r="E49" s="29"/>
      <c r="F49" s="27"/>
      <c r="G49" s="25"/>
      <c r="R49">
        <f t="shared" si="6"/>
        <v>8</v>
      </c>
      <c r="S49">
        <f>S45</f>
        <v>0</v>
      </c>
    </row>
    <row r="50" spans="2:19" ht="12.75">
      <c r="B50" s="25"/>
      <c r="C50" s="28"/>
      <c r="D50" s="27"/>
      <c r="E50" s="29"/>
      <c r="F50" s="27"/>
      <c r="G50" s="25"/>
      <c r="R50">
        <f t="shared" si="6"/>
        <v>-8</v>
      </c>
      <c r="S50">
        <f>S46</f>
        <v>0</v>
      </c>
    </row>
    <row r="51" spans="2:7" ht="12.75">
      <c r="B51" s="25"/>
      <c r="C51" s="28"/>
      <c r="D51" s="25"/>
      <c r="E51" s="29"/>
      <c r="F51" s="27"/>
      <c r="G51" s="25"/>
    </row>
    <row r="52" spans="2:7" ht="12.75">
      <c r="B52" s="25"/>
      <c r="C52" s="25"/>
      <c r="D52" s="25"/>
      <c r="E52" s="25"/>
      <c r="F52" s="25"/>
      <c r="G52" s="25"/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Misurare angoli di una famiglia di triangoli rettangoli con base fissa e altezza varia.xls</dc:title>
  <dc:subject/>
  <dc:creator>Roberto Occa</dc:creator>
  <cp:keywords/>
  <dc:description/>
  <cp:lastModifiedBy>Roberto</cp:lastModifiedBy>
  <cp:lastPrinted>2009-05-04T06:48:19Z</cp:lastPrinted>
  <dcterms:created xsi:type="dcterms:W3CDTF">2004-05-05T16:37:28Z</dcterms:created>
  <dcterms:modified xsi:type="dcterms:W3CDTF">2009-05-04T13:52:49Z</dcterms:modified>
  <cp:category/>
  <cp:version/>
  <cp:contentType/>
  <cp:contentStatus/>
</cp:coreProperties>
</file>