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3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spin_step" localSheetId="1">'Foglio2'!$B$5</definedName>
    <definedName name="spin_step" localSheetId="2">'Foglio3'!$B$6</definedName>
    <definedName name="spin_step" localSheetId="3">'Foglio4'!$B$6</definedName>
    <definedName name="spin_step">'Foglio1'!$B$4</definedName>
    <definedName name="spin_value" localSheetId="1">'Foglio2'!$B$6</definedName>
    <definedName name="spin_value" localSheetId="2">'Foglio3'!$B$7</definedName>
    <definedName name="spin_value" localSheetId="3">'Foglio4'!$B$7</definedName>
    <definedName name="spin_value">'Foglio1'!$B$5</definedName>
    <definedName name="spin2_step" localSheetId="1">'Foglio2'!$B$12</definedName>
    <definedName name="spin2_step" localSheetId="2">'Foglio3'!$C$2</definedName>
    <definedName name="spin2_step" localSheetId="3">'Foglio4'!$C$2</definedName>
    <definedName name="spin2_step">'Foglio1'!$B$11</definedName>
    <definedName name="spin2_value" localSheetId="1">'Foglio2'!$B$13</definedName>
    <definedName name="spin2_value" localSheetId="3">'Foglio4'!$D$3</definedName>
    <definedName name="spin2_value">'Foglio3'!$D$3</definedName>
    <definedName name="spin3_step" localSheetId="1">'Foglio2'!$B$15</definedName>
    <definedName name="spin3_step" localSheetId="2">'Foglio3'!$B$23</definedName>
    <definedName name="spin3_step" localSheetId="3">'Foglio4'!$B$23</definedName>
    <definedName name="spin3_step">'Foglio1'!$B$14</definedName>
    <definedName name="spin3_value" localSheetId="1">'Foglio2'!$B$16</definedName>
    <definedName name="spin3_value" localSheetId="3">'Foglio4'!$C$24</definedName>
    <definedName name="spin3_value">'Foglio3'!$C$24</definedName>
    <definedName name="spin4_value" localSheetId="3">'Foglio4'!$D$5</definedName>
    <definedName name="spin4_value">'Foglio3'!$D$5</definedName>
  </definedNames>
  <calcPr fullCalcOnLoad="1"/>
</workbook>
</file>

<file path=xl/sharedStrings.xml><?xml version="1.0" encoding="utf-8"?>
<sst xmlns="http://schemas.openxmlformats.org/spreadsheetml/2006/main" count="78" uniqueCount="22">
  <si>
    <t xml:space="preserve"> </t>
  </si>
  <si>
    <t>x</t>
  </si>
  <si>
    <t>y</t>
  </si>
  <si>
    <t>angolo</t>
  </si>
  <si>
    <t>Raggio</t>
  </si>
  <si>
    <t>Circonf</t>
  </si>
  <si>
    <t>svolto</t>
  </si>
  <si>
    <t>versore raggio</t>
  </si>
  <si>
    <t>versore filo</t>
  </si>
  <si>
    <t>vettore filo</t>
  </si>
  <si>
    <t>spirale</t>
  </si>
  <si>
    <t>Cerchio-centro</t>
  </si>
  <si>
    <t>nro di passi per fare 1 giro</t>
  </si>
  <si>
    <t>versore filo (e' perpendicolare al raggio)</t>
  </si>
  <si>
    <t>lung svolta</t>
  </si>
  <si>
    <t>Raggio spoletta centrale</t>
  </si>
  <si>
    <t>Spoletta</t>
  </si>
  <si>
    <t>centrale</t>
  </si>
  <si>
    <t>satellite</t>
  </si>
  <si>
    <t>lung filo</t>
  </si>
  <si>
    <t>Lunghezza filo libero quando spolette toccano</t>
  </si>
  <si>
    <t>Centro cerchio-centro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</si>
</sst>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auto"/>
            </c:marker>
          </c:dPt>
          <c:dPt>
            <c:idx val="2"/>
            <c:spPr>
              <a:ln w="25400">
                <a:solidFill>
                  <a:srgbClr val="00FF00"/>
                </a:solidFill>
              </a:ln>
            </c:spPr>
            <c:marker>
              <c:symbol val="auto"/>
            </c:marker>
          </c:dPt>
          <c:xVal>
            <c:numRef>
              <c:f>Foglio1!$D$7:$D$9</c:f>
              <c:numCache>
                <c:ptCount val="3"/>
                <c:pt idx="0">
                  <c:v>0</c:v>
                </c:pt>
                <c:pt idx="1">
                  <c:v>3.67544536472586E-16</c:v>
                </c:pt>
                <c:pt idx="2">
                  <c:v>9.42477796076938</c:v>
                </c:pt>
              </c:numCache>
            </c:numRef>
          </c:xVal>
          <c:yVal>
            <c:numRef>
              <c:f>Foglio1!$E$7:$E$9</c:f>
              <c:numCache>
                <c:ptCount val="3"/>
                <c:pt idx="0">
                  <c:v>0</c:v>
                </c:pt>
                <c:pt idx="1">
                  <c:v>6</c:v>
                </c:pt>
                <c:pt idx="2">
                  <c:v>5.999999999999999</c:v>
                </c:pt>
              </c:numCache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  <c:max val="24"/>
          <c:min val="-2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505246"/>
        <c:crosses val="autoZero"/>
        <c:crossBetween val="midCat"/>
        <c:dispUnits/>
        <c:majorUnit val="6"/>
        <c:minorUnit val="1"/>
      </c:valAx>
      <c:valAx>
        <c:axId val="29505246"/>
        <c:scaling>
          <c:orientation val="minMax"/>
          <c:max val="24"/>
          <c:min val="-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734901"/>
        <c:crosses val="autoZero"/>
        <c:crossBetween val="midCat"/>
        <c:dispUnits/>
        <c:majorUnit val="6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Foglio2!$D$26:$D$170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Foglio2!$E$26:$E$170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Foglio2!$F$26:$F$170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xVal>
          <c:yVal>
            <c:numRef>
              <c:f>Foglio2!$G$26:$G$170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FF00"/>
                </a:solidFill>
              </a:ln>
            </c:spPr>
            <c:marker>
              <c:symbol val="circle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Foglio2!$D$8:$D$10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Foglio2!$E$8:$E$10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4220623"/>
        <c:axId val="41114696"/>
      </c:scatterChart>
      <c:valAx>
        <c:axId val="64220623"/>
        <c:scaling>
          <c:orientation val="minMax"/>
          <c:max val="24"/>
          <c:min val="-2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114696"/>
        <c:crosses val="autoZero"/>
        <c:crossBetween val="midCat"/>
        <c:dispUnits/>
        <c:majorUnit val="6"/>
        <c:minorUnit val="1"/>
      </c:valAx>
      <c:valAx>
        <c:axId val="41114696"/>
        <c:scaling>
          <c:orientation val="minMax"/>
          <c:max val="24"/>
          <c:min val="-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220623"/>
        <c:crosses val="autoZero"/>
        <c:crossBetween val="midCat"/>
        <c:dispUnits/>
        <c:majorUnit val="6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Foglio3!$D$26:$D$170</c:f>
              <c:numCache/>
            </c:numRef>
          </c:xVal>
          <c:yVal>
            <c:numRef>
              <c:f>Foglio3!$E$26:$E$170</c:f>
              <c:numCache/>
            </c:numRef>
          </c:y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Foglio3!$F$26:$F$170</c:f>
              <c:numCache/>
            </c:numRef>
          </c:xVal>
          <c:yVal>
            <c:numRef>
              <c:f>Foglio3!$G$26:$G$170</c:f>
              <c:numCache/>
            </c:numRef>
          </c:y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FF00"/>
                </a:solidFill>
              </a:ln>
            </c:spPr>
            <c:marker>
              <c:symbol val="circle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Foglio3!$D$9:$D$11</c:f>
              <c:numCache/>
            </c:numRef>
          </c:xVal>
          <c:yVal>
            <c:numRef>
              <c:f>Foglio3!$E$9:$E$11</c:f>
              <c:numCache/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  <c:max val="24"/>
          <c:min val="-2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1956050"/>
        <c:crosses val="autoZero"/>
        <c:crossBetween val="midCat"/>
        <c:dispUnits/>
        <c:majorUnit val="6"/>
        <c:minorUnit val="1"/>
      </c:valAx>
      <c:valAx>
        <c:axId val="41956050"/>
        <c:scaling>
          <c:orientation val="minMax"/>
          <c:max val="24"/>
          <c:min val="-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4487945"/>
        <c:crosses val="autoZero"/>
        <c:crossBetween val="midCat"/>
        <c:dispUnits/>
        <c:majorUnit val="6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Foglio4!$D$26:$D$170</c:f>
              <c:numCache/>
            </c:numRef>
          </c:xVal>
          <c:yVal>
            <c:numRef>
              <c:f>Foglio4!$E$26:$E$170</c:f>
              <c:numCache/>
            </c:numRef>
          </c:y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Foglio4!$F$26:$F$170</c:f>
              <c:numCache/>
            </c:numRef>
          </c:xVal>
          <c:yVal>
            <c:numRef>
              <c:f>Foglio4!$G$26:$G$170</c:f>
              <c:numCache/>
            </c:numRef>
          </c:y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FF00"/>
                </a:solidFill>
              </a:ln>
            </c:spPr>
            <c:marker>
              <c:symbol val="circle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Foglio4!$D$9:$D$11</c:f>
              <c:numCache/>
            </c:numRef>
          </c:xVal>
          <c:yVal>
            <c:numRef>
              <c:f>Foglio4!$E$9:$E$11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Foglio4!$P$26:$P$62</c:f>
              <c:numCache/>
            </c:numRef>
          </c:xVal>
          <c:yVal>
            <c:numRef>
              <c:f>Foglio4!$Q$26:$Q$62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  <c:max val="24"/>
          <c:min val="-2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996860"/>
        <c:crosses val="autoZero"/>
        <c:crossBetween val="midCat"/>
        <c:dispUnits/>
        <c:majorUnit val="6"/>
        <c:minorUnit val="1"/>
      </c:valAx>
      <c:valAx>
        <c:axId val="42996860"/>
        <c:scaling>
          <c:orientation val="minMax"/>
          <c:max val="24"/>
          <c:min val="-2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060131"/>
        <c:crosses val="autoZero"/>
        <c:crossBetween val="midCat"/>
        <c:dispUnits/>
        <c:majorUnit val="6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3.xml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chart" Target="/xl/charts/chart4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</xdr:row>
      <xdr:rowOff>47625</xdr:rowOff>
    </xdr:from>
    <xdr:to>
      <xdr:col>1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10</xdr:row>
      <xdr:rowOff>0</xdr:rowOff>
    </xdr:from>
    <xdr:to>
      <xdr:col>1</xdr:col>
      <xdr:colOff>295275</xdr:colOff>
      <xdr:row>12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6192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13</xdr:row>
      <xdr:rowOff>0</xdr:rowOff>
    </xdr:from>
    <xdr:to>
      <xdr:col>1</xdr:col>
      <xdr:colOff>285750</xdr:colOff>
      <xdr:row>15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10502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57150</xdr:rowOff>
    </xdr:from>
    <xdr:to>
      <xdr:col>14</xdr:col>
      <xdr:colOff>180975</xdr:colOff>
      <xdr:row>31</xdr:row>
      <xdr:rowOff>19050</xdr:rowOff>
    </xdr:to>
    <xdr:graphicFrame>
      <xdr:nvGraphicFramePr>
        <xdr:cNvPr id="4" name="Chart 4"/>
        <xdr:cNvGraphicFramePr/>
      </xdr:nvGraphicFramePr>
      <xdr:xfrm>
        <a:off x="4038600" y="219075"/>
        <a:ext cx="5000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47625</xdr:rowOff>
    </xdr:from>
    <xdr:to>
      <xdr:col>1</xdr:col>
      <xdr:colOff>590550</xdr:colOff>
      <xdr:row>10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0191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11</xdr:row>
      <xdr:rowOff>0</xdr:rowOff>
    </xdr:from>
    <xdr:to>
      <xdr:col>1</xdr:col>
      <xdr:colOff>295275</xdr:colOff>
      <xdr:row>13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8117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14</xdr:row>
      <xdr:rowOff>0</xdr:rowOff>
    </xdr:from>
    <xdr:to>
      <xdr:col>1</xdr:col>
      <xdr:colOff>285750</xdr:colOff>
      <xdr:row>16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2669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</xdr:row>
      <xdr:rowOff>57150</xdr:rowOff>
    </xdr:from>
    <xdr:to>
      <xdr:col>14</xdr:col>
      <xdr:colOff>180975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4038600" y="381000"/>
        <a:ext cx="5000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47625</xdr:rowOff>
    </xdr:from>
    <xdr:to>
      <xdr:col>1</xdr:col>
      <xdr:colOff>590550</xdr:colOff>
      <xdr:row>11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811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0</xdr:row>
      <xdr:rowOff>152400</xdr:rowOff>
    </xdr:from>
    <xdr:to>
      <xdr:col>3</xdr:col>
      <xdr:colOff>314325</xdr:colOff>
      <xdr:row>3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295275</xdr:colOff>
      <xdr:row>24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5623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</xdr:row>
      <xdr:rowOff>57150</xdr:rowOff>
    </xdr:from>
    <xdr:to>
      <xdr:col>14</xdr:col>
      <xdr:colOff>180975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4038600" y="381000"/>
        <a:ext cx="5000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9525</xdr:colOff>
      <xdr:row>3</xdr:row>
      <xdr:rowOff>19050</xdr:rowOff>
    </xdr:from>
    <xdr:to>
      <xdr:col>3</xdr:col>
      <xdr:colOff>304800</xdr:colOff>
      <xdr:row>4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504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47625</xdr:rowOff>
    </xdr:from>
    <xdr:to>
      <xdr:col>1</xdr:col>
      <xdr:colOff>590550</xdr:colOff>
      <xdr:row>11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8110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0</xdr:row>
      <xdr:rowOff>152400</xdr:rowOff>
    </xdr:from>
    <xdr:to>
      <xdr:col>3</xdr:col>
      <xdr:colOff>314325</xdr:colOff>
      <xdr:row>3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295275</xdr:colOff>
      <xdr:row>24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5623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</xdr:row>
      <xdr:rowOff>57150</xdr:rowOff>
    </xdr:from>
    <xdr:to>
      <xdr:col>14</xdr:col>
      <xdr:colOff>180975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4038600" y="381000"/>
        <a:ext cx="5000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9525</xdr:colOff>
      <xdr:row>3</xdr:row>
      <xdr:rowOff>19050</xdr:rowOff>
    </xdr:from>
    <xdr:to>
      <xdr:col>3</xdr:col>
      <xdr:colOff>304800</xdr:colOff>
      <xdr:row>4</xdr:row>
      <xdr:rowOff>152400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504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19"/>
  <sheetViews>
    <sheetView workbookViewId="0" topLeftCell="A1">
      <selection activeCell="B15" sqref="B15"/>
    </sheetView>
  </sheetViews>
  <sheetFormatPr defaultColWidth="9.140625" defaultRowHeight="12.75"/>
  <cols>
    <col min="3" max="3" width="10.00390625" style="0" bestFit="1" customWidth="1"/>
    <col min="4" max="4" width="13.140625" style="0" bestFit="1" customWidth="1"/>
  </cols>
  <sheetData>
    <row r="1" ht="12.75">
      <c r="A1" t="s">
        <v>0</v>
      </c>
    </row>
    <row r="2" spans="4:5" ht="12.75">
      <c r="D2" s="3" t="s">
        <v>4</v>
      </c>
      <c r="E2" s="3" t="s">
        <v>5</v>
      </c>
    </row>
    <row r="3" spans="4:5" ht="12.75">
      <c r="D3" s="2">
        <f>spin2_value</f>
        <v>6</v>
      </c>
      <c r="E3" s="4">
        <f>2*PI()*D3</f>
        <v>37.69911184307752</v>
      </c>
    </row>
    <row r="4" ht="12.75">
      <c r="B4" s="2">
        <v>1</v>
      </c>
    </row>
    <row r="5" ht="12.75">
      <c r="B5" s="1">
        <v>18</v>
      </c>
    </row>
    <row r="6" spans="3:5" ht="12.75">
      <c r="C6" s="3" t="s">
        <v>3</v>
      </c>
      <c r="D6" s="3" t="s">
        <v>1</v>
      </c>
      <c r="E6" s="3" t="s">
        <v>2</v>
      </c>
    </row>
    <row r="7" spans="4:5" ht="12.75">
      <c r="D7" s="5">
        <v>0</v>
      </c>
      <c r="E7" s="5">
        <v>0</v>
      </c>
    </row>
    <row r="8" spans="3:5" ht="12.75">
      <c r="C8" s="1">
        <f>spin_value/36/2</f>
        <v>0.25</v>
      </c>
      <c r="D8" s="4">
        <f>$D$3*COS($C8*2*PI())</f>
        <v>3.67544536472586E-16</v>
      </c>
      <c r="E8" s="4">
        <f>$D$3*SIN($C8*2*PI())</f>
        <v>6</v>
      </c>
    </row>
    <row r="9" spans="4:5" ht="12.75">
      <c r="D9" s="4">
        <f>D$8+D19</f>
        <v>9.42477796076938</v>
      </c>
      <c r="E9" s="4">
        <f>E$8+E19</f>
        <v>5.999999999999999</v>
      </c>
    </row>
    <row r="11" ht="12.75">
      <c r="B11" s="2">
        <v>0.1</v>
      </c>
    </row>
    <row r="12" ht="12.75">
      <c r="B12" s="1">
        <v>3</v>
      </c>
    </row>
    <row r="14" spans="2:4" ht="12.75">
      <c r="B14" s="2">
        <v>10</v>
      </c>
      <c r="D14" t="s">
        <v>7</v>
      </c>
    </row>
    <row r="15" spans="2:5" ht="12.75">
      <c r="B15" s="1">
        <v>0</v>
      </c>
      <c r="D15" s="4">
        <f>D8/$D$3</f>
        <v>6.1257422745431E-17</v>
      </c>
      <c r="E15" s="4">
        <f>E8/$D$3</f>
        <v>1</v>
      </c>
    </row>
    <row r="16" ht="12.75">
      <c r="D16" t="s">
        <v>8</v>
      </c>
    </row>
    <row r="17" spans="4:5" ht="12.75">
      <c r="D17" s="4">
        <f>E15</f>
        <v>1</v>
      </c>
      <c r="E17" s="4">
        <f>-D15</f>
        <v>-6.1257422745431E-17</v>
      </c>
    </row>
    <row r="18" spans="3:4" ht="12.75">
      <c r="C18" s="3" t="s">
        <v>6</v>
      </c>
      <c r="D18" t="s">
        <v>9</v>
      </c>
    </row>
    <row r="19" spans="3:5" ht="12.75">
      <c r="C19" s="4">
        <f>C8*$E$3</f>
        <v>9.42477796076938</v>
      </c>
      <c r="D19" s="4">
        <f>$C$19*D17</f>
        <v>9.42477796076938</v>
      </c>
      <c r="E19" s="4">
        <f>$C$19*E17</f>
        <v>-5.77337607824671E-16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G170"/>
  <sheetViews>
    <sheetView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4" max="4" width="13.140625" style="0" bestFit="1" customWidth="1"/>
  </cols>
  <sheetData>
    <row r="2" ht="12.75">
      <c r="A2" t="s">
        <v>0</v>
      </c>
    </row>
    <row r="3" spans="4:5" ht="12.75">
      <c r="D3" s="3" t="s">
        <v>4</v>
      </c>
      <c r="E3" s="3" t="s">
        <v>5</v>
      </c>
    </row>
    <row r="4" spans="4:5" ht="12.75">
      <c r="D4" s="2">
        <f>spin2_value</f>
        <v>1.95</v>
      </c>
      <c r="E4" s="4">
        <f>2*PI()*D4</f>
        <v>12.252211349000193</v>
      </c>
    </row>
    <row r="5" ht="12.75">
      <c r="B5" s="2">
        <v>1</v>
      </c>
    </row>
    <row r="6" ht="12.75">
      <c r="B6" s="1">
        <v>18</v>
      </c>
    </row>
    <row r="7" spans="3:5" ht="12.75">
      <c r="C7" s="3" t="s">
        <v>3</v>
      </c>
      <c r="D7" s="3" t="s">
        <v>1</v>
      </c>
      <c r="E7" s="3" t="s">
        <v>2</v>
      </c>
    </row>
    <row r="8" spans="4:5" ht="12.75">
      <c r="D8" s="5">
        <v>0</v>
      </c>
      <c r="E8" s="5">
        <v>0</v>
      </c>
    </row>
    <row r="9" spans="3:5" ht="12.75">
      <c r="C9" s="1">
        <f>spin_value/36/2</f>
        <v>0.25</v>
      </c>
      <c r="D9" s="4">
        <f>$D$4*COS($C9*2*PI())</f>
        <v>1.1945197435359045E-16</v>
      </c>
      <c r="E9" s="4">
        <f>$D$4*SIN($C9*2*PI())</f>
        <v>1.95</v>
      </c>
    </row>
    <row r="10" spans="4:5" ht="12.75">
      <c r="D10" s="4">
        <f>D$9+D20</f>
        <v>3.0630528372500483</v>
      </c>
      <c r="E10" s="4">
        <f>E$9+E20</f>
        <v>1.9499999999999997</v>
      </c>
    </row>
    <row r="11" ht="12.75">
      <c r="B11" t="s">
        <v>15</v>
      </c>
    </row>
    <row r="12" ht="12.75">
      <c r="B12" s="2">
        <v>0.05</v>
      </c>
    </row>
    <row r="13" ht="12.75">
      <c r="B13" s="1">
        <v>1.95</v>
      </c>
    </row>
    <row r="14" ht="12.75">
      <c r="B14" t="s">
        <v>12</v>
      </c>
    </row>
    <row r="15" spans="2:4" ht="12.75">
      <c r="B15" s="2">
        <v>1</v>
      </c>
      <c r="D15" t="s">
        <v>7</v>
      </c>
    </row>
    <row r="16" spans="2:5" ht="12.75">
      <c r="B16" s="1">
        <v>36</v>
      </c>
      <c r="D16" s="4">
        <f>D9/$D$4</f>
        <v>6.1257422745431E-17</v>
      </c>
      <c r="E16" s="4">
        <f>E9/$D$4</f>
        <v>1</v>
      </c>
    </row>
    <row r="17" ht="12.75">
      <c r="D17" t="s">
        <v>13</v>
      </c>
    </row>
    <row r="18" spans="4:5" ht="12.75">
      <c r="D18" s="4">
        <f>E16</f>
        <v>1</v>
      </c>
      <c r="E18" s="4">
        <f>-D16</f>
        <v>-6.1257422745431E-17</v>
      </c>
    </row>
    <row r="19" spans="3:4" ht="12.75">
      <c r="C19" s="3" t="s">
        <v>14</v>
      </c>
      <c r="D19" t="s">
        <v>9</v>
      </c>
    </row>
    <row r="20" spans="3:5" ht="12.75">
      <c r="C20" s="4">
        <f>C9*$E$4</f>
        <v>3.0630528372500483</v>
      </c>
      <c r="D20" s="4">
        <f>$C$20*D18</f>
        <v>3.0630528372500483</v>
      </c>
      <c r="E20" s="4">
        <f>$C$20*E18</f>
        <v>-1.8763472254301808E-16</v>
      </c>
    </row>
    <row r="24" spans="3:6" ht="12.75">
      <c r="C24" s="2">
        <f>spin3_value</f>
        <v>36</v>
      </c>
      <c r="D24" t="s">
        <v>10</v>
      </c>
      <c r="F24" t="s">
        <v>11</v>
      </c>
    </row>
    <row r="25" spans="2:7" ht="12.75">
      <c r="B25">
        <v>0</v>
      </c>
      <c r="C25" t="s">
        <v>3</v>
      </c>
      <c r="D25" s="3" t="s">
        <v>1</v>
      </c>
      <c r="E25" s="3" t="s">
        <v>2</v>
      </c>
      <c r="F25" s="3" t="s">
        <v>1</v>
      </c>
      <c r="G25" s="3" t="s">
        <v>2</v>
      </c>
    </row>
    <row r="26" spans="2:7" ht="12.75">
      <c r="B26">
        <v>1</v>
      </c>
      <c r="C26">
        <f>B25/$C$24</f>
        <v>0</v>
      </c>
      <c r="D26">
        <f>$D$4*(COS($C26*2*PI())+COS(($C26-0.25)*2*PI())*$C26*2*PI())</f>
        <v>1.95</v>
      </c>
      <c r="E26">
        <f>$D$4*(SIN($C26*2*PI())+SIN(($C26-0.25)*2*PI())*$C26*2*PI())</f>
        <v>0</v>
      </c>
      <c r="F26">
        <f>$D$4*COS($C26*2*PI())</f>
        <v>1.95</v>
      </c>
      <c r="G26">
        <f>$D$4*SIN($C26*2*PI())</f>
        <v>0</v>
      </c>
    </row>
    <row r="27" spans="2:7" ht="12.75">
      <c r="B27">
        <v>2</v>
      </c>
      <c r="C27">
        <f>B26/$C$24</f>
        <v>0.027777777777777776</v>
      </c>
      <c r="D27">
        <f>$D$4*(COS(C27*2*PI())+COS((C27-0.25)*2*PI())*C27*2*PI())</f>
        <v>1.979474400961138</v>
      </c>
      <c r="E27">
        <f>$D$4*(SIN($C27*2*PI())+SIN(($C27-0.25)*2*PI())*$C27*2*PI())</f>
        <v>0.0034452595605265215</v>
      </c>
      <c r="F27">
        <f aca="true" t="shared" si="0" ref="F27:F62">$D$4*COS($C27*2*PI())</f>
        <v>1.9203751183738056</v>
      </c>
      <c r="G27">
        <f aca="true" t="shared" si="1" ref="G27:G62">$D$4*SIN($C27*2*PI())</f>
        <v>0.3386139464505141</v>
      </c>
    </row>
    <row r="28" spans="2:7" ht="12.75">
      <c r="B28">
        <v>3</v>
      </c>
      <c r="C28">
        <f aca="true" t="shared" si="2" ref="C28:C91">B27/$C$24</f>
        <v>0.05555555555555555</v>
      </c>
      <c r="D28">
        <f aca="true" t="shared" si="3" ref="D28:D91">$D$4*(COS(C28*2*PI())+COS((C28-0.25)*2*PI())*C28*2*PI())</f>
        <v>2.0652063372903786</v>
      </c>
      <c r="E28">
        <f aca="true" t="shared" si="4" ref="E28:E91">$D$4*(SIN($C28*2*PI())+SIN(($C28-0.25)*2*PI())*$C28*2*PI())</f>
        <v>0.027310802098118397</v>
      </c>
      <c r="F28">
        <f t="shared" si="0"/>
        <v>1.8324006105325215</v>
      </c>
      <c r="G28">
        <f t="shared" si="1"/>
        <v>0.6669392794850539</v>
      </c>
    </row>
    <row r="29" spans="2:7" ht="12.75">
      <c r="B29">
        <v>4</v>
      </c>
      <c r="C29">
        <f t="shared" si="2"/>
        <v>0.08333333333333333</v>
      </c>
      <c r="D29">
        <f t="shared" si="3"/>
        <v>2.1992583435879967</v>
      </c>
      <c r="E29">
        <f t="shared" si="4"/>
        <v>0.09077280993581881</v>
      </c>
      <c r="F29">
        <f t="shared" si="0"/>
        <v>1.6887495373796555</v>
      </c>
      <c r="G29">
        <f t="shared" si="1"/>
        <v>0.9749999999999999</v>
      </c>
    </row>
    <row r="30" spans="2:7" ht="12.75">
      <c r="B30">
        <v>5</v>
      </c>
      <c r="C30">
        <f t="shared" si="2"/>
        <v>0.1111111111111111</v>
      </c>
      <c r="D30">
        <f t="shared" si="3"/>
        <v>2.368849958126243</v>
      </c>
      <c r="E30">
        <f t="shared" si="4"/>
        <v>0.21057601446420982</v>
      </c>
      <c r="F30">
        <f t="shared" si="0"/>
        <v>1.493786664082007</v>
      </c>
      <c r="G30">
        <f t="shared" si="1"/>
        <v>1.2534358388887514</v>
      </c>
    </row>
    <row r="31" spans="2:7" ht="12.75">
      <c r="B31">
        <v>6</v>
      </c>
      <c r="C31">
        <f t="shared" si="2"/>
        <v>0.1388888888888889</v>
      </c>
      <c r="D31">
        <f t="shared" si="3"/>
        <v>2.557010619419429</v>
      </c>
      <c r="E31">
        <f t="shared" si="4"/>
        <v>0.3999575465267123</v>
      </c>
      <c r="F31">
        <f t="shared" si="0"/>
        <v>1.2534358388887517</v>
      </c>
      <c r="G31">
        <f t="shared" si="1"/>
        <v>1.493786664082007</v>
      </c>
    </row>
    <row r="32" spans="2:7" ht="12.75">
      <c r="B32">
        <v>7</v>
      </c>
      <c r="C32">
        <f t="shared" si="2"/>
        <v>0.16666666666666666</v>
      </c>
      <c r="D32">
        <f t="shared" si="3"/>
        <v>2.7434543801283624</v>
      </c>
      <c r="E32">
        <f t="shared" si="4"/>
        <v>0.6677319249629725</v>
      </c>
      <c r="F32">
        <f t="shared" si="0"/>
        <v>0.9750000000000002</v>
      </c>
      <c r="G32">
        <f t="shared" si="1"/>
        <v>1.6887495373796553</v>
      </c>
    </row>
    <row r="33" spans="2:7" ht="12.75">
      <c r="B33">
        <v>8</v>
      </c>
      <c r="C33">
        <f t="shared" si="2"/>
        <v>0.19444444444444445</v>
      </c>
      <c r="D33">
        <f t="shared" si="3"/>
        <v>2.905638950339329</v>
      </c>
      <c r="E33">
        <f t="shared" si="4"/>
        <v>1.0175805668800209</v>
      </c>
      <c r="F33">
        <f t="shared" si="0"/>
        <v>0.6669392794850542</v>
      </c>
      <c r="G33">
        <f t="shared" si="1"/>
        <v>1.8324006105325212</v>
      </c>
    </row>
    <row r="34" spans="2:7" ht="12.75">
      <c r="B34">
        <v>9</v>
      </c>
      <c r="C34">
        <f t="shared" si="2"/>
        <v>0.2222222222222222</v>
      </c>
      <c r="D34">
        <f t="shared" si="3"/>
        <v>3.0199634415704155</v>
      </c>
      <c r="E34">
        <f t="shared" si="4"/>
        <v>1.4475808576751465</v>
      </c>
      <c r="F34">
        <f t="shared" si="0"/>
        <v>0.3386139464505143</v>
      </c>
      <c r="G34">
        <f t="shared" si="1"/>
        <v>1.9203751183738056</v>
      </c>
    </row>
    <row r="35" spans="2:7" ht="12.75">
      <c r="B35">
        <v>10</v>
      </c>
      <c r="C35">
        <f t="shared" si="2"/>
        <v>0.25</v>
      </c>
      <c r="D35">
        <f t="shared" si="3"/>
        <v>3.0630528372500483</v>
      </c>
      <c r="E35">
        <f t="shared" si="4"/>
        <v>1.95</v>
      </c>
      <c r="F35">
        <f t="shared" si="0"/>
        <v>1.1945197435359045E-16</v>
      </c>
      <c r="G35">
        <f t="shared" si="1"/>
        <v>1.95</v>
      </c>
    </row>
    <row r="36" spans="2:7" ht="12.75">
      <c r="B36">
        <v>11</v>
      </c>
      <c r="C36">
        <f t="shared" si="2"/>
        <v>0.2777777777777778</v>
      </c>
      <c r="D36">
        <f t="shared" si="3"/>
        <v>3.013072922449362</v>
      </c>
      <c r="E36">
        <f t="shared" si="4"/>
        <v>2.5113679442471297</v>
      </c>
      <c r="F36">
        <f t="shared" si="0"/>
        <v>-0.33861394645051407</v>
      </c>
      <c r="G36">
        <f t="shared" si="1"/>
        <v>1.9203751183738056</v>
      </c>
    </row>
    <row r="37" spans="2:7" ht="12.75">
      <c r="B37">
        <v>12</v>
      </c>
      <c r="C37">
        <f t="shared" si="2"/>
        <v>0.3055555555555556</v>
      </c>
      <c r="D37">
        <f t="shared" si="3"/>
        <v>2.851017346143092</v>
      </c>
      <c r="E37">
        <f t="shared" si="4"/>
        <v>3.1128321077007373</v>
      </c>
      <c r="F37">
        <f t="shared" si="0"/>
        <v>-0.6669392794850539</v>
      </c>
      <c r="G37">
        <f t="shared" si="1"/>
        <v>1.8324006105325215</v>
      </c>
    </row>
    <row r="38" spans="2:7" ht="12.75">
      <c r="B38">
        <v>13</v>
      </c>
      <c r="C38">
        <f t="shared" si="2"/>
        <v>0.3333333333333333</v>
      </c>
      <c r="D38">
        <f t="shared" si="3"/>
        <v>2.5619087602567245</v>
      </c>
      <c r="E38">
        <f t="shared" si="4"/>
        <v>3.7307847622130206</v>
      </c>
      <c r="F38">
        <f t="shared" si="0"/>
        <v>-0.9749999999999995</v>
      </c>
      <c r="G38">
        <f t="shared" si="1"/>
        <v>1.6887495373796555</v>
      </c>
    </row>
    <row r="39" spans="2:7" ht="12.75">
      <c r="B39">
        <v>14</v>
      </c>
      <c r="C39">
        <f t="shared" si="2"/>
        <v>0.3611111111111111</v>
      </c>
      <c r="D39">
        <f t="shared" si="3"/>
        <v>2.135858590491009</v>
      </c>
      <c r="E39">
        <f t="shared" si="4"/>
        <v>4.337742369725774</v>
      </c>
      <c r="F39">
        <f t="shared" si="0"/>
        <v>-1.2534358388887517</v>
      </c>
      <c r="G39">
        <f t="shared" si="1"/>
        <v>1.493786664082007</v>
      </c>
    </row>
    <row r="40" spans="2:7" ht="12.75">
      <c r="B40">
        <v>15</v>
      </c>
      <c r="C40">
        <f t="shared" si="2"/>
        <v>0.3888888888888889</v>
      </c>
      <c r="D40">
        <f t="shared" si="3"/>
        <v>1.5689348650728192</v>
      </c>
      <c r="E40">
        <f t="shared" si="4"/>
        <v>4.903445224374647</v>
      </c>
      <c r="F40">
        <f t="shared" si="0"/>
        <v>-1.4937866640820068</v>
      </c>
      <c r="G40">
        <f t="shared" si="1"/>
        <v>1.2534358388887519</v>
      </c>
    </row>
    <row r="41" spans="2:7" ht="12.75">
      <c r="B41">
        <v>16</v>
      </c>
      <c r="C41">
        <f t="shared" si="2"/>
        <v>0.4166666666666667</v>
      </c>
      <c r="D41">
        <f t="shared" si="3"/>
        <v>0.8637944936620506</v>
      </c>
      <c r="E41">
        <f t="shared" si="4"/>
        <v>5.3961359503209065</v>
      </c>
      <c r="F41">
        <f t="shared" si="0"/>
        <v>-1.6887495373796555</v>
      </c>
      <c r="G41">
        <f t="shared" si="1"/>
        <v>0.9749999999999999</v>
      </c>
    </row>
    <row r="42" spans="2:7" ht="12.75">
      <c r="B42">
        <v>17</v>
      </c>
      <c r="C42">
        <f t="shared" si="2"/>
        <v>0.4444444444444444</v>
      </c>
      <c r="D42">
        <f t="shared" si="3"/>
        <v>0.030045203530337506</v>
      </c>
      <c r="E42">
        <f t="shared" si="4"/>
        <v>5.783967098580539</v>
      </c>
      <c r="F42">
        <f t="shared" si="0"/>
        <v>-1.8324006105325212</v>
      </c>
      <c r="G42">
        <f t="shared" si="1"/>
        <v>0.6669392794850543</v>
      </c>
    </row>
    <row r="43" spans="2:7" ht="12.75">
      <c r="B43">
        <v>18</v>
      </c>
      <c r="C43">
        <f t="shared" si="2"/>
        <v>0.4722222222222222</v>
      </c>
      <c r="D43">
        <f t="shared" si="3"/>
        <v>-0.9156873143891547</v>
      </c>
      <c r="E43">
        <f t="shared" si="4"/>
        <v>6.036481623580303</v>
      </c>
      <c r="F43">
        <f t="shared" si="0"/>
        <v>-1.9203751183738056</v>
      </c>
      <c r="G43">
        <f t="shared" si="1"/>
        <v>0.33861394645051485</v>
      </c>
    </row>
    <row r="44" spans="2:7" ht="12.75">
      <c r="B44">
        <v>19</v>
      </c>
      <c r="C44">
        <f t="shared" si="2"/>
        <v>0.5</v>
      </c>
      <c r="D44">
        <f t="shared" si="3"/>
        <v>-1.9499999999999995</v>
      </c>
      <c r="E44">
        <f t="shared" si="4"/>
        <v>6.126105674500097</v>
      </c>
      <c r="F44">
        <f t="shared" si="0"/>
        <v>-1.95</v>
      </c>
      <c r="G44">
        <f t="shared" si="1"/>
        <v>2.389039487071809E-16</v>
      </c>
    </row>
    <row r="45" spans="2:7" ht="12.75">
      <c r="B45">
        <v>20</v>
      </c>
      <c r="C45">
        <f t="shared" si="2"/>
        <v>0.5277777777777778</v>
      </c>
      <c r="D45">
        <f t="shared" si="3"/>
        <v>-3.0432614875331208</v>
      </c>
      <c r="E45">
        <f t="shared" si="4"/>
        <v>6.02959110445925</v>
      </c>
      <c r="F45">
        <f t="shared" si="0"/>
        <v>-1.9203751183738056</v>
      </c>
      <c r="G45">
        <f t="shared" si="1"/>
        <v>-0.3386139464505144</v>
      </c>
    </row>
    <row r="46" spans="2:7" ht="12.75">
      <c r="B46">
        <v>21</v>
      </c>
      <c r="C46">
        <f t="shared" si="2"/>
        <v>0.5555555555555556</v>
      </c>
      <c r="D46">
        <f t="shared" si="3"/>
        <v>-4.160457878111094</v>
      </c>
      <c r="E46">
        <f t="shared" si="4"/>
        <v>5.729345494384303</v>
      </c>
      <c r="F46">
        <f t="shared" si="0"/>
        <v>-1.8324006105325215</v>
      </c>
      <c r="G46">
        <f t="shared" si="1"/>
        <v>-0.6669392794850538</v>
      </c>
    </row>
    <row r="47" spans="2:7" ht="12.75">
      <c r="B47">
        <v>22</v>
      </c>
      <c r="C47">
        <f t="shared" si="2"/>
        <v>0.5833333333333334</v>
      </c>
      <c r="D47">
        <f t="shared" si="3"/>
        <v>-5.262311180838046</v>
      </c>
      <c r="E47">
        <f t="shared" si="4"/>
        <v>5.2145903304492665</v>
      </c>
      <c r="F47">
        <f t="shared" si="0"/>
        <v>-1.6887495373796553</v>
      </c>
      <c r="G47">
        <f t="shared" si="1"/>
        <v>-0.9750000000000002</v>
      </c>
    </row>
    <row r="48" spans="2:7" ht="12.75">
      <c r="B48">
        <v>23</v>
      </c>
      <c r="C48">
        <f t="shared" si="2"/>
        <v>0.6111111111111112</v>
      </c>
      <c r="D48">
        <f t="shared" si="3"/>
        <v>-6.306634781325306</v>
      </c>
      <c r="E48">
        <f t="shared" si="4"/>
        <v>4.482293195446228</v>
      </c>
      <c r="F48">
        <f t="shared" si="0"/>
        <v>-1.493786664082007</v>
      </c>
      <c r="G48">
        <f t="shared" si="1"/>
        <v>-1.2534358388887514</v>
      </c>
    </row>
    <row r="49" spans="2:7" ht="12.75">
      <c r="B49">
        <v>24</v>
      </c>
      <c r="C49">
        <f t="shared" si="2"/>
        <v>0.6388888888888888</v>
      </c>
      <c r="D49">
        <f t="shared" si="3"/>
        <v>-7.249879829329866</v>
      </c>
      <c r="E49">
        <f t="shared" si="4"/>
        <v>3.537827276672351</v>
      </c>
      <c r="F49">
        <f t="shared" si="0"/>
        <v>-1.2534358388887519</v>
      </c>
      <c r="G49">
        <f t="shared" si="1"/>
        <v>-1.4937866640820068</v>
      </c>
    </row>
    <row r="50" spans="2:7" ht="12.75">
      <c r="B50">
        <v>25</v>
      </c>
      <c r="C50">
        <f t="shared" si="2"/>
        <v>0.6666666666666666</v>
      </c>
      <c r="D50">
        <f t="shared" si="3"/>
        <v>-8.048817520513447</v>
      </c>
      <c r="E50">
        <f t="shared" si="4"/>
        <v>2.3953209122870787</v>
      </c>
      <c r="F50">
        <f t="shared" si="0"/>
        <v>-0.9750000000000009</v>
      </c>
      <c r="G50">
        <f t="shared" si="1"/>
        <v>-1.6887495373796548</v>
      </c>
    </row>
    <row r="51" spans="2:7" ht="12.75">
      <c r="B51">
        <v>26</v>
      </c>
      <c r="C51">
        <f t="shared" si="2"/>
        <v>0.6944444444444444</v>
      </c>
      <c r="D51">
        <f t="shared" si="3"/>
        <v>-8.662295246821751</v>
      </c>
      <c r="E51">
        <f t="shared" si="4"/>
        <v>1.0776709739406958</v>
      </c>
      <c r="F51">
        <f t="shared" si="0"/>
        <v>-0.6669392794850553</v>
      </c>
      <c r="G51">
        <f t="shared" si="1"/>
        <v>-1.832400610532521</v>
      </c>
    </row>
    <row r="52" spans="2:7" ht="12.75">
      <c r="B52">
        <v>27</v>
      </c>
      <c r="C52">
        <f t="shared" si="2"/>
        <v>0.7222222222222222</v>
      </c>
      <c r="D52">
        <f t="shared" si="3"/>
        <v>-9.052999805590192</v>
      </c>
      <c r="E52">
        <f t="shared" si="4"/>
        <v>-0.3837937711031605</v>
      </c>
      <c r="F52">
        <f t="shared" si="0"/>
        <v>-0.3386139464505141</v>
      </c>
      <c r="G52">
        <f t="shared" si="1"/>
        <v>-1.9203751183738056</v>
      </c>
    </row>
    <row r="53" spans="2:7" ht="12.75">
      <c r="B53">
        <v>28</v>
      </c>
      <c r="C53">
        <f t="shared" si="2"/>
        <v>0.75</v>
      </c>
      <c r="D53">
        <f t="shared" si="3"/>
        <v>-9.189158511750145</v>
      </c>
      <c r="E53">
        <f t="shared" si="4"/>
        <v>-1.9499999999999988</v>
      </c>
      <c r="F53">
        <f t="shared" si="0"/>
        <v>-3.5835592306077135E-16</v>
      </c>
      <c r="G53">
        <f t="shared" si="1"/>
        <v>-1.95</v>
      </c>
    </row>
    <row r="54" spans="2:7" ht="12.75">
      <c r="B54">
        <v>29</v>
      </c>
      <c r="C54">
        <f t="shared" si="2"/>
        <v>0.7777777777777778</v>
      </c>
      <c r="D54">
        <f t="shared" si="3"/>
        <v>-9.04610928646914</v>
      </c>
      <c r="E54">
        <f t="shared" si="4"/>
        <v>-3.575155030819114</v>
      </c>
      <c r="F54">
        <f t="shared" si="0"/>
        <v>0.33861394645051346</v>
      </c>
      <c r="G54">
        <f t="shared" si="1"/>
        <v>-1.9203751183738058</v>
      </c>
    </row>
    <row r="55" spans="2:7" ht="12.75">
      <c r="B55">
        <v>30</v>
      </c>
      <c r="C55">
        <f t="shared" si="2"/>
        <v>0.8055555555555556</v>
      </c>
      <c r="D55">
        <f t="shared" si="3"/>
        <v>-8.607673642625512</v>
      </c>
      <c r="E55">
        <f t="shared" si="4"/>
        <v>-5.208083648521451</v>
      </c>
      <c r="F55">
        <f t="shared" si="0"/>
        <v>0.6669392794850545</v>
      </c>
      <c r="G55">
        <f t="shared" si="1"/>
        <v>-1.8324006105325212</v>
      </c>
    </row>
    <row r="56" spans="2:7" ht="12.75">
      <c r="B56">
        <v>31</v>
      </c>
      <c r="C56">
        <f t="shared" si="2"/>
        <v>0.8333333333333334</v>
      </c>
      <c r="D56">
        <f t="shared" si="3"/>
        <v>-7.8672719006418115</v>
      </c>
      <c r="E56">
        <f t="shared" si="4"/>
        <v>-6.793837599463069</v>
      </c>
      <c r="F56">
        <f t="shared" si="0"/>
        <v>0.9750000000000002</v>
      </c>
      <c r="G56">
        <f t="shared" si="1"/>
        <v>-1.6887495373796553</v>
      </c>
    </row>
    <row r="57" spans="2:7" ht="12.75">
      <c r="B57">
        <v>32</v>
      </c>
      <c r="C57">
        <f t="shared" si="2"/>
        <v>0.8611111111111112</v>
      </c>
      <c r="D57">
        <f t="shared" si="3"/>
        <v>-6.828727800401448</v>
      </c>
      <c r="E57">
        <f t="shared" si="4"/>
        <v>-8.275527192924836</v>
      </c>
      <c r="F57">
        <f t="shared" si="0"/>
        <v>1.2534358388887514</v>
      </c>
      <c r="G57">
        <f t="shared" si="1"/>
        <v>-1.4937866640820072</v>
      </c>
    </row>
    <row r="58" spans="2:7" ht="12.75">
      <c r="B58">
        <v>33</v>
      </c>
      <c r="C58">
        <f t="shared" si="2"/>
        <v>0.8888888888888888</v>
      </c>
      <c r="D58">
        <f t="shared" si="3"/>
        <v>-5.506719688271881</v>
      </c>
      <c r="E58">
        <f t="shared" si="4"/>
        <v>-9.596314434285084</v>
      </c>
      <c r="F58">
        <f t="shared" si="0"/>
        <v>1.4937866640820066</v>
      </c>
      <c r="G58">
        <f t="shared" si="1"/>
        <v>-1.253435838888752</v>
      </c>
    </row>
    <row r="59" spans="2:7" ht="12.75">
      <c r="B59">
        <v>34</v>
      </c>
      <c r="C59">
        <f t="shared" si="2"/>
        <v>0.9166666666666666</v>
      </c>
      <c r="D59">
        <f t="shared" si="3"/>
        <v>-3.9268473309121052</v>
      </c>
      <c r="E59">
        <f t="shared" si="4"/>
        <v>-10.701499090705989</v>
      </c>
      <c r="F59">
        <f t="shared" si="0"/>
        <v>1.6887495373796548</v>
      </c>
      <c r="G59">
        <f t="shared" si="1"/>
        <v>-0.9750000000000009</v>
      </c>
    </row>
    <row r="60" spans="2:7" ht="12.75">
      <c r="B60">
        <v>35</v>
      </c>
      <c r="C60">
        <f t="shared" si="2"/>
        <v>0.9444444444444444</v>
      </c>
      <c r="D60">
        <f t="shared" si="3"/>
        <v>-2.1252967443510604</v>
      </c>
      <c r="E60">
        <f t="shared" si="4"/>
        <v>-11.540623395062958</v>
      </c>
      <c r="F60">
        <f t="shared" si="0"/>
        <v>1.8324006105325208</v>
      </c>
      <c r="G60">
        <f t="shared" si="1"/>
        <v>-0.6669392794850554</v>
      </c>
    </row>
    <row r="61" spans="2:7" ht="12.75">
      <c r="B61">
        <v>36</v>
      </c>
      <c r="C61">
        <f t="shared" si="2"/>
        <v>0.9722222222222222</v>
      </c>
      <c r="D61">
        <f t="shared" si="3"/>
        <v>-0.14809977218282794</v>
      </c>
      <c r="E61">
        <f t="shared" si="4"/>
        <v>-12.06951798760008</v>
      </c>
      <c r="F61">
        <f t="shared" si="0"/>
        <v>1.9203751183738056</v>
      </c>
      <c r="G61">
        <f t="shared" si="1"/>
        <v>-0.33861394645051424</v>
      </c>
    </row>
    <row r="62" spans="2:7" ht="12.75">
      <c r="B62">
        <v>37</v>
      </c>
      <c r="C62">
        <f t="shared" si="2"/>
        <v>1</v>
      </c>
      <c r="D62">
        <f t="shared" si="3"/>
        <v>1.9499999999999977</v>
      </c>
      <c r="E62">
        <f t="shared" si="4"/>
        <v>-12.252211349000193</v>
      </c>
      <c r="F62">
        <f t="shared" si="0"/>
        <v>1.95</v>
      </c>
      <c r="G62">
        <f t="shared" si="1"/>
        <v>-4.778078974143618E-16</v>
      </c>
    </row>
    <row r="63" spans="2:5" ht="12.75">
      <c r="B63">
        <v>38</v>
      </c>
      <c r="C63">
        <f t="shared" si="2"/>
        <v>1.0277777777777777</v>
      </c>
      <c r="D63">
        <f t="shared" si="3"/>
        <v>4.107048574105099</v>
      </c>
      <c r="E63">
        <f t="shared" si="4"/>
        <v>-12.062627468479027</v>
      </c>
    </row>
    <row r="64" spans="2:5" ht="12.75">
      <c r="B64">
        <v>39</v>
      </c>
      <c r="C64">
        <f t="shared" si="2"/>
        <v>1.0555555555555556</v>
      </c>
      <c r="D64">
        <f t="shared" si="3"/>
        <v>6.255709418931812</v>
      </c>
      <c r="E64">
        <f t="shared" si="4"/>
        <v>-11.486001790866721</v>
      </c>
    </row>
    <row r="65" spans="2:5" ht="12.75">
      <c r="B65">
        <v>40</v>
      </c>
      <c r="C65">
        <f t="shared" si="2"/>
        <v>1.0833333333333333</v>
      </c>
      <c r="D65">
        <f t="shared" si="3"/>
        <v>8.325364018088083</v>
      </c>
      <c r="E65">
        <f t="shared" si="4"/>
        <v>-10.519953470834361</v>
      </c>
    </row>
    <row r="66" spans="2:5" ht="12.75">
      <c r="B66">
        <v>41</v>
      </c>
      <c r="C66">
        <f t="shared" si="2"/>
        <v>1.1111111111111112</v>
      </c>
      <c r="D66">
        <f t="shared" si="3"/>
        <v>10.244419604524365</v>
      </c>
      <c r="E66">
        <f t="shared" si="4"/>
        <v>-9.175162405356668</v>
      </c>
    </row>
    <row r="67" spans="2:5" ht="12.75">
      <c r="B67">
        <v>42</v>
      </c>
      <c r="C67">
        <f t="shared" si="2"/>
        <v>1.1388888888888888</v>
      </c>
      <c r="D67">
        <f t="shared" si="3"/>
        <v>11.9427490392403</v>
      </c>
      <c r="E67">
        <f t="shared" si="4"/>
        <v>-7.475612099871414</v>
      </c>
    </row>
    <row r="68" spans="2:5" ht="12.75">
      <c r="B68">
        <v>43</v>
      </c>
      <c r="C68">
        <f t="shared" si="2"/>
        <v>1.1666666666666667</v>
      </c>
      <c r="D68">
        <f t="shared" si="3"/>
        <v>13.354180660898539</v>
      </c>
      <c r="E68">
        <f t="shared" si="4"/>
        <v>-5.458373749537119</v>
      </c>
    </row>
    <row r="69" spans="2:5" ht="12.75">
      <c r="B69">
        <v>44</v>
      </c>
      <c r="C69">
        <f t="shared" si="2"/>
        <v>1.1944444444444444</v>
      </c>
      <c r="D69">
        <f t="shared" si="3"/>
        <v>14.418951543304168</v>
      </c>
      <c r="E69">
        <f t="shared" si="4"/>
        <v>-3.1729225147614217</v>
      </c>
    </row>
    <row r="70" spans="2:5" ht="12.75">
      <c r="B70">
        <v>45</v>
      </c>
      <c r="C70">
        <f t="shared" si="2"/>
        <v>1.2222222222222223</v>
      </c>
      <c r="D70">
        <f t="shared" si="3"/>
        <v>15.08603616960997</v>
      </c>
      <c r="E70">
        <f t="shared" si="4"/>
        <v>-0.67999331546882</v>
      </c>
    </row>
    <row r="71" spans="2:5" ht="12.75">
      <c r="B71">
        <v>46</v>
      </c>
      <c r="C71">
        <f t="shared" si="2"/>
        <v>1.25</v>
      </c>
      <c r="D71">
        <f t="shared" si="3"/>
        <v>15.315264186250241</v>
      </c>
      <c r="E71">
        <f t="shared" si="4"/>
        <v>1.9499999999999962</v>
      </c>
    </row>
    <row r="72" spans="2:5" ht="12.75">
      <c r="B72">
        <v>47</v>
      </c>
      <c r="C72">
        <f t="shared" si="2"/>
        <v>1.2777777777777777</v>
      </c>
      <c r="D72">
        <f t="shared" si="3"/>
        <v>15.079145650488917</v>
      </c>
      <c r="E72">
        <f t="shared" si="4"/>
        <v>4.638942117391089</v>
      </c>
    </row>
    <row r="73" spans="2:5" ht="12.75">
      <c r="B73">
        <v>48</v>
      </c>
      <c r="C73">
        <f t="shared" si="2"/>
        <v>1.3055555555555556</v>
      </c>
      <c r="D73">
        <f t="shared" si="3"/>
        <v>14.364329939107934</v>
      </c>
      <c r="E73">
        <f t="shared" si="4"/>
        <v>7.303335189342172</v>
      </c>
    </row>
    <row r="74" spans="2:5" ht="12.75">
      <c r="B74">
        <v>49</v>
      </c>
      <c r="C74">
        <f t="shared" si="2"/>
        <v>1.3333333333333333</v>
      </c>
      <c r="D74">
        <f t="shared" si="3"/>
        <v>13.172635041026904</v>
      </c>
      <c r="E74">
        <f t="shared" si="4"/>
        <v>9.856890436713106</v>
      </c>
    </row>
    <row r="75" spans="2:5" ht="12.75">
      <c r="B75">
        <v>50</v>
      </c>
      <c r="C75">
        <f t="shared" si="2"/>
        <v>1.3611111111111112</v>
      </c>
      <c r="D75">
        <f t="shared" si="3"/>
        <v>11.521597010311885</v>
      </c>
      <c r="E75">
        <f t="shared" si="4"/>
        <v>12.213312016123895</v>
      </c>
    </row>
    <row r="76" spans="2:5" ht="12.75">
      <c r="B76">
        <v>51</v>
      </c>
      <c r="C76">
        <f t="shared" si="2"/>
        <v>1.3888888888888888</v>
      </c>
      <c r="D76">
        <f t="shared" si="3"/>
        <v>9.444504511470948</v>
      </c>
      <c r="E76">
        <f t="shared" si="4"/>
        <v>14.289183644195521</v>
      </c>
    </row>
    <row r="77" spans="2:5" ht="12.75">
      <c r="B77">
        <v>52</v>
      </c>
      <c r="C77">
        <f t="shared" si="2"/>
        <v>1.4166666666666667</v>
      </c>
      <c r="D77">
        <f t="shared" si="3"/>
        <v>6.989900168162143</v>
      </c>
      <c r="E77">
        <f t="shared" si="4"/>
        <v>16.00686223109108</v>
      </c>
    </row>
    <row r="78" spans="2:5" ht="12.75">
      <c r="B78">
        <v>53</v>
      </c>
      <c r="C78">
        <f t="shared" si="2"/>
        <v>1.4444444444444444</v>
      </c>
      <c r="D78">
        <f t="shared" si="3"/>
        <v>4.220548285171781</v>
      </c>
      <c r="E78">
        <f t="shared" si="4"/>
        <v>17.297279691545373</v>
      </c>
    </row>
    <row r="79" spans="2:5" ht="12.75">
      <c r="B79">
        <v>54</v>
      </c>
      <c r="C79">
        <f t="shared" si="2"/>
        <v>1.4722222222222223</v>
      </c>
      <c r="D79">
        <f t="shared" si="3"/>
        <v>1.2118868587548126</v>
      </c>
      <c r="E79">
        <f t="shared" si="4"/>
        <v>18.102554351619858</v>
      </c>
    </row>
    <row r="80" spans="2:5" ht="12.75">
      <c r="B80">
        <v>55</v>
      </c>
      <c r="C80">
        <f t="shared" si="2"/>
        <v>1.5</v>
      </c>
      <c r="D80">
        <f t="shared" si="3"/>
        <v>-1.9499999999999944</v>
      </c>
      <c r="E80">
        <f t="shared" si="4"/>
        <v>18.37831702350029</v>
      </c>
    </row>
    <row r="81" spans="2:5" ht="12.75">
      <c r="B81">
        <v>56</v>
      </c>
      <c r="C81">
        <f t="shared" si="2"/>
        <v>1.5277777777777777</v>
      </c>
      <c r="D81">
        <f t="shared" si="3"/>
        <v>-5.170835660677078</v>
      </c>
      <c r="E81">
        <f t="shared" si="4"/>
        <v>18.095663832498804</v>
      </c>
    </row>
    <row r="82" spans="2:5" ht="12.75">
      <c r="B82">
        <v>57</v>
      </c>
      <c r="C82">
        <f t="shared" si="2"/>
        <v>1.5555555555555556</v>
      </c>
      <c r="D82">
        <f t="shared" si="3"/>
        <v>-8.350960959752513</v>
      </c>
      <c r="E82">
        <f t="shared" si="4"/>
        <v>17.24265808734915</v>
      </c>
    </row>
    <row r="83" spans="2:5" ht="12.75">
      <c r="B83">
        <v>58</v>
      </c>
      <c r="C83">
        <f t="shared" si="2"/>
        <v>1.5833333333333333</v>
      </c>
      <c r="D83">
        <f t="shared" si="3"/>
        <v>-11.388416855338127</v>
      </c>
      <c r="E83">
        <f t="shared" si="4"/>
        <v>15.825316611219451</v>
      </c>
    </row>
    <row r="84" spans="2:5" ht="12.75">
      <c r="B84">
        <v>59</v>
      </c>
      <c r="C84">
        <f t="shared" si="2"/>
        <v>1.6111111111111112</v>
      </c>
      <c r="D84">
        <f t="shared" si="3"/>
        <v>-14.182204427723438</v>
      </c>
      <c r="E84">
        <f t="shared" si="4"/>
        <v>13.868031615267093</v>
      </c>
    </row>
    <row r="85" spans="2:5" ht="12.75">
      <c r="B85">
        <v>60</v>
      </c>
      <c r="C85">
        <f t="shared" si="2"/>
        <v>1.6388888888888888</v>
      </c>
      <c r="D85">
        <f t="shared" si="3"/>
        <v>-16.635618249150728</v>
      </c>
      <c r="E85">
        <f t="shared" si="4"/>
        <v>11.413396923070497</v>
      </c>
    </row>
    <row r="86" spans="2:5" ht="12.75">
      <c r="B86">
        <v>61</v>
      </c>
      <c r="C86">
        <f t="shared" si="2"/>
        <v>1.6666666666666667</v>
      </c>
      <c r="D86">
        <f t="shared" si="3"/>
        <v>-18.659543801283625</v>
      </c>
      <c r="E86">
        <f t="shared" si="4"/>
        <v>8.52142658678717</v>
      </c>
    </row>
    <row r="87" spans="2:5" ht="12.75">
      <c r="B87">
        <v>62</v>
      </c>
      <c r="C87">
        <f t="shared" si="2"/>
        <v>1.6944444444444444</v>
      </c>
      <c r="D87">
        <f t="shared" si="3"/>
        <v>-20.175607839786593</v>
      </c>
      <c r="E87">
        <f t="shared" si="4"/>
        <v>5.268174055582126</v>
      </c>
    </row>
    <row r="88" spans="2:5" ht="12.75">
      <c r="B88">
        <v>63</v>
      </c>
      <c r="C88">
        <f t="shared" si="2"/>
        <v>1.7222222222222223</v>
      </c>
      <c r="D88">
        <f t="shared" si="3"/>
        <v>-21.119072533629748</v>
      </c>
      <c r="E88">
        <f t="shared" si="4"/>
        <v>1.7437804020408056</v>
      </c>
    </row>
    <row r="89" spans="2:5" ht="12.75">
      <c r="B89">
        <v>64</v>
      </c>
      <c r="C89">
        <f t="shared" si="2"/>
        <v>1.75</v>
      </c>
      <c r="D89">
        <f t="shared" si="3"/>
        <v>-21.44136986075034</v>
      </c>
      <c r="E89">
        <f t="shared" si="4"/>
        <v>-1.9499999999999922</v>
      </c>
    </row>
    <row r="90" spans="2:5" ht="12.75">
      <c r="B90">
        <v>65</v>
      </c>
      <c r="C90">
        <f t="shared" si="2"/>
        <v>1.7777777777777777</v>
      </c>
      <c r="D90">
        <f t="shared" si="3"/>
        <v>-21.112182014508694</v>
      </c>
      <c r="E90">
        <f t="shared" si="4"/>
        <v>-5.702729203963066</v>
      </c>
    </row>
    <row r="91" spans="2:5" ht="12.75">
      <c r="B91">
        <v>66</v>
      </c>
      <c r="C91">
        <f t="shared" si="2"/>
        <v>1.8055555555555556</v>
      </c>
      <c r="D91">
        <f t="shared" si="3"/>
        <v>-20.12098623559036</v>
      </c>
      <c r="E91">
        <f t="shared" si="4"/>
        <v>-9.398586730162867</v>
      </c>
    </row>
    <row r="92" spans="2:5" ht="12.75">
      <c r="B92">
        <v>67</v>
      </c>
      <c r="C92">
        <f aca="true" t="shared" si="5" ref="C92:C155">B91/$C$24</f>
        <v>1.8333333333333333</v>
      </c>
      <c r="D92">
        <f aca="true" t="shared" si="6" ref="D92:D155">$D$4*(COS(C92*2*PI())+COS((C92-0.25)*2*PI())*C92*2*PI())</f>
        <v>-18.477998181411998</v>
      </c>
      <c r="E92">
        <f aca="true" t="shared" si="7" ref="E92:E155">$D$4*(SIN($C92*2*PI())+SIN(($C92-0.25)*2*PI())*$C92*2*PI())</f>
        <v>-12.919943273963147</v>
      </c>
    </row>
    <row r="93" spans="2:5" ht="12.75">
      <c r="B93">
        <v>68</v>
      </c>
      <c r="C93">
        <f t="shared" si="5"/>
        <v>1.8611111111111112</v>
      </c>
      <c r="D93">
        <f t="shared" si="6"/>
        <v>-16.214466220222313</v>
      </c>
      <c r="E93">
        <f t="shared" si="7"/>
        <v>-16.151096839322967</v>
      </c>
    </row>
    <row r="94" spans="2:5" ht="12.75">
      <c r="B94">
        <v>69</v>
      </c>
      <c r="C94">
        <f t="shared" si="5"/>
        <v>1.8888888888888888</v>
      </c>
      <c r="D94">
        <f t="shared" si="6"/>
        <v>-13.382289334670029</v>
      </c>
      <c r="E94">
        <f t="shared" si="7"/>
        <v>-18.98205285410594</v>
      </c>
    </row>
    <row r="95" spans="2:5" ht="12.75">
      <c r="B95">
        <v>70</v>
      </c>
      <c r="C95">
        <f t="shared" si="5"/>
        <v>1.9166666666666667</v>
      </c>
      <c r="D95">
        <f t="shared" si="6"/>
        <v>-10.052953005412194</v>
      </c>
      <c r="E95">
        <f t="shared" si="7"/>
        <v>-21.312225371476167</v>
      </c>
    </row>
    <row r="96" spans="2:5" ht="12.75">
      <c r="B96">
        <v>71</v>
      </c>
      <c r="C96">
        <f t="shared" si="5"/>
        <v>1.9444444444444444</v>
      </c>
      <c r="D96">
        <f t="shared" si="6"/>
        <v>-6.3157998259924835</v>
      </c>
      <c r="E96">
        <f t="shared" si="7"/>
        <v>-23.053935988027803</v>
      </c>
    </row>
    <row r="97" spans="2:5" ht="12.75">
      <c r="B97">
        <v>72</v>
      </c>
      <c r="C97">
        <f t="shared" si="5"/>
        <v>1.9722222222222223</v>
      </c>
      <c r="D97">
        <f t="shared" si="6"/>
        <v>-2.2756739453267993</v>
      </c>
      <c r="E97">
        <f t="shared" si="7"/>
        <v>-24.135590715639633</v>
      </c>
    </row>
    <row r="98" spans="2:5" ht="12.75">
      <c r="B98">
        <v>73</v>
      </c>
      <c r="C98">
        <f t="shared" si="5"/>
        <v>2</v>
      </c>
      <c r="D98">
        <f t="shared" si="6"/>
        <v>1.9499999999999893</v>
      </c>
      <c r="E98">
        <f t="shared" si="7"/>
        <v>-24.504422698000386</v>
      </c>
    </row>
    <row r="99" spans="2:5" ht="12.75">
      <c r="B99">
        <v>74</v>
      </c>
      <c r="C99">
        <f t="shared" si="5"/>
        <v>2.0277777777777777</v>
      </c>
      <c r="D99">
        <f t="shared" si="6"/>
        <v>6.2346227472490545</v>
      </c>
      <c r="E99">
        <f t="shared" si="7"/>
        <v>-24.128700196518583</v>
      </c>
    </row>
    <row r="100" spans="2:5" ht="12.75">
      <c r="B100">
        <v>75</v>
      </c>
      <c r="C100">
        <f t="shared" si="5"/>
        <v>2.0555555555555554</v>
      </c>
      <c r="D100">
        <f t="shared" si="6"/>
        <v>10.44621250057322</v>
      </c>
      <c r="E100">
        <f t="shared" si="7"/>
        <v>-22.99931438383157</v>
      </c>
    </row>
    <row r="101" spans="2:5" ht="12.75">
      <c r="B101">
        <v>76</v>
      </c>
      <c r="C101">
        <f t="shared" si="5"/>
        <v>2.0833333333333335</v>
      </c>
      <c r="D101">
        <f t="shared" si="6"/>
        <v>14.451469692588205</v>
      </c>
      <c r="E101">
        <f t="shared" si="7"/>
        <v>-21.130679751604518</v>
      </c>
    </row>
    <row r="102" spans="2:5" ht="12.75">
      <c r="B102">
        <v>77</v>
      </c>
      <c r="C102">
        <f t="shared" si="5"/>
        <v>2.111111111111111</v>
      </c>
      <c r="D102">
        <f t="shared" si="6"/>
        <v>18.119989250922497</v>
      </c>
      <c r="E102">
        <f t="shared" si="7"/>
        <v>-18.56090082517753</v>
      </c>
    </row>
    <row r="103" spans="2:5" ht="12.75">
      <c r="B103">
        <v>78</v>
      </c>
      <c r="C103">
        <f t="shared" si="5"/>
        <v>2.138888888888889</v>
      </c>
      <c r="D103">
        <f t="shared" si="6"/>
        <v>21.328487459061154</v>
      </c>
      <c r="E103">
        <f t="shared" si="7"/>
        <v>-15.351181746269567</v>
      </c>
    </row>
    <row r="104" spans="2:5" ht="12.75">
      <c r="B104">
        <v>79</v>
      </c>
      <c r="C104">
        <f t="shared" si="5"/>
        <v>2.1666666666666665</v>
      </c>
      <c r="D104">
        <f t="shared" si="6"/>
        <v>23.964906941668687</v>
      </c>
      <c r="E104">
        <f t="shared" si="7"/>
        <v>-11.58447942403726</v>
      </c>
    </row>
    <row r="105" spans="2:5" ht="12.75">
      <c r="B105">
        <v>80</v>
      </c>
      <c r="C105">
        <f t="shared" si="5"/>
        <v>2.1944444444444446</v>
      </c>
      <c r="D105">
        <f t="shared" si="6"/>
        <v>25.932264136269012</v>
      </c>
      <c r="E105">
        <f t="shared" si="7"/>
        <v>-7.363425596402845</v>
      </c>
    </row>
    <row r="106" spans="2:5" ht="12.75">
      <c r="B106">
        <v>81</v>
      </c>
      <c r="C106">
        <f t="shared" si="5"/>
        <v>2.2222222222222223</v>
      </c>
      <c r="D106">
        <f t="shared" si="6"/>
        <v>27.152108897649523</v>
      </c>
      <c r="E106">
        <f t="shared" si="7"/>
        <v>-2.807567488612793</v>
      </c>
    </row>
    <row r="107" spans="2:5" ht="12.75">
      <c r="B107">
        <v>82</v>
      </c>
      <c r="C107">
        <f t="shared" si="5"/>
        <v>2.25</v>
      </c>
      <c r="D107">
        <f t="shared" si="6"/>
        <v>27.567475535250434</v>
      </c>
      <c r="E107">
        <f t="shared" si="7"/>
        <v>1.9499999999999866</v>
      </c>
    </row>
    <row r="108" spans="2:5" ht="12.75">
      <c r="B108">
        <v>83</v>
      </c>
      <c r="C108">
        <f t="shared" si="5"/>
        <v>2.2777777777777777</v>
      </c>
      <c r="D108">
        <f t="shared" si="6"/>
        <v>27.14521837852847</v>
      </c>
      <c r="E108">
        <f t="shared" si="7"/>
        <v>6.766516290535042</v>
      </c>
    </row>
    <row r="109" spans="2:5" ht="12.75">
      <c r="B109">
        <v>84</v>
      </c>
      <c r="C109">
        <f t="shared" si="5"/>
        <v>2.3055555555555554</v>
      </c>
      <c r="D109">
        <f t="shared" si="6"/>
        <v>25.87764253207278</v>
      </c>
      <c r="E109">
        <f t="shared" si="7"/>
        <v>11.493838270983574</v>
      </c>
    </row>
    <row r="110" spans="2:5" ht="12.75">
      <c r="B110">
        <v>85</v>
      </c>
      <c r="C110">
        <f t="shared" si="5"/>
        <v>2.3333333333333335</v>
      </c>
      <c r="D110">
        <f t="shared" si="6"/>
        <v>23.783361321797063</v>
      </c>
      <c r="E110">
        <f t="shared" si="7"/>
        <v>15.98299611121323</v>
      </c>
    </row>
    <row r="111" spans="2:5" ht="12.75">
      <c r="B111">
        <v>86</v>
      </c>
      <c r="C111">
        <f t="shared" si="5"/>
        <v>2.361111111111111</v>
      </c>
      <c r="D111">
        <f t="shared" si="6"/>
        <v>20.90733543013275</v>
      </c>
      <c r="E111">
        <f t="shared" si="7"/>
        <v>20.08888166252203</v>
      </c>
    </row>
    <row r="112" spans="2:5" ht="12.75">
      <c r="B112">
        <v>87</v>
      </c>
      <c r="C112">
        <f t="shared" si="5"/>
        <v>2.388888888888889</v>
      </c>
      <c r="D112">
        <f t="shared" si="6"/>
        <v>17.3200741578691</v>
      </c>
      <c r="E112">
        <f t="shared" si="7"/>
        <v>23.674922064016368</v>
      </c>
    </row>
    <row r="113" spans="2:5" ht="12.75">
      <c r="B113">
        <v>88</v>
      </c>
      <c r="C113">
        <f t="shared" si="5"/>
        <v>2.4166666666666665</v>
      </c>
      <c r="D113">
        <f t="shared" si="6"/>
        <v>13.11600584266229</v>
      </c>
      <c r="E113">
        <f t="shared" si="7"/>
        <v>26.617588511861232</v>
      </c>
    </row>
    <row r="114" spans="2:5" ht="12.75">
      <c r="B114">
        <v>89</v>
      </c>
      <c r="C114">
        <f t="shared" si="5"/>
        <v>2.4444444444444446</v>
      </c>
      <c r="D114">
        <f t="shared" si="6"/>
        <v>8.411051366813204</v>
      </c>
      <c r="E114">
        <f t="shared" si="7"/>
        <v>28.810592284510225</v>
      </c>
    </row>
    <row r="115" spans="2:5" ht="12.75">
      <c r="B115">
        <v>90</v>
      </c>
      <c r="C115">
        <f t="shared" si="5"/>
        <v>2.4722222222222223</v>
      </c>
      <c r="D115">
        <f t="shared" si="6"/>
        <v>3.3394610318987876</v>
      </c>
      <c r="E115">
        <f t="shared" si="7"/>
        <v>30.168627079659416</v>
      </c>
    </row>
    <row r="116" spans="2:5" ht="12.75">
      <c r="B116">
        <v>91</v>
      </c>
      <c r="C116">
        <f t="shared" si="5"/>
        <v>2.5</v>
      </c>
      <c r="D116">
        <f t="shared" si="6"/>
        <v>-1.949999999999983</v>
      </c>
      <c r="E116">
        <f t="shared" si="7"/>
        <v>30.630528372500482</v>
      </c>
    </row>
    <row r="117" spans="2:5" ht="12.75">
      <c r="B117">
        <v>92</v>
      </c>
      <c r="C117">
        <f t="shared" si="5"/>
        <v>2.5277777777777777</v>
      </c>
      <c r="D117">
        <f t="shared" si="6"/>
        <v>-7.2984098338210295</v>
      </c>
      <c r="E117">
        <f t="shared" si="7"/>
        <v>30.161736560538362</v>
      </c>
    </row>
    <row r="118" spans="2:5" ht="12.75">
      <c r="B118">
        <v>93</v>
      </c>
      <c r="C118">
        <f t="shared" si="5"/>
        <v>2.5555555555555554</v>
      </c>
      <c r="D118">
        <f t="shared" si="6"/>
        <v>-12.54146404139393</v>
      </c>
      <c r="E118">
        <f t="shared" si="7"/>
        <v>28.755970680313993</v>
      </c>
    </row>
    <row r="119" spans="2:5" ht="12.75">
      <c r="B119">
        <v>94</v>
      </c>
      <c r="C119">
        <f t="shared" si="5"/>
        <v>2.5833333333333335</v>
      </c>
      <c r="D119">
        <f t="shared" si="6"/>
        <v>-17.514522529838256</v>
      </c>
      <c r="E119">
        <f t="shared" si="7"/>
        <v>26.43604289198961</v>
      </c>
    </row>
    <row r="120" spans="2:5" ht="12.75">
      <c r="B120">
        <v>95</v>
      </c>
      <c r="C120">
        <f t="shared" si="5"/>
        <v>2.611111111111111</v>
      </c>
      <c r="D120">
        <f t="shared" si="6"/>
        <v>-22.05777407412156</v>
      </c>
      <c r="E120">
        <f t="shared" si="7"/>
        <v>23.253770035087975</v>
      </c>
    </row>
    <row r="121" spans="2:5" ht="12.75">
      <c r="B121">
        <v>96</v>
      </c>
      <c r="C121">
        <f t="shared" si="5"/>
        <v>2.638888888888889</v>
      </c>
      <c r="D121">
        <f t="shared" si="6"/>
        <v>-26.021356668971585</v>
      </c>
      <c r="E121">
        <f t="shared" si="7"/>
        <v>19.288966569468638</v>
      </c>
    </row>
    <row r="122" spans="2:5" ht="12.75">
      <c r="B122">
        <v>97</v>
      </c>
      <c r="C122">
        <f t="shared" si="5"/>
        <v>2.6666666666666665</v>
      </c>
      <c r="D122">
        <f t="shared" si="6"/>
        <v>-29.270270082053766</v>
      </c>
      <c r="E122">
        <f t="shared" si="7"/>
        <v>14.647532261287322</v>
      </c>
    </row>
    <row r="123" spans="2:5" ht="12.75">
      <c r="B123">
        <v>98</v>
      </c>
      <c r="C123">
        <f t="shared" si="5"/>
        <v>2.6944444444444446</v>
      </c>
      <c r="D123">
        <f t="shared" si="6"/>
        <v>-31.688920432751434</v>
      </c>
      <c r="E123">
        <f t="shared" si="7"/>
        <v>9.458677137223564</v>
      </c>
    </row>
    <row r="124" spans="2:5" ht="12.75">
      <c r="B124">
        <v>99</v>
      </c>
      <c r="C124">
        <f t="shared" si="5"/>
        <v>2.7222222222222223</v>
      </c>
      <c r="D124">
        <f t="shared" si="6"/>
        <v>-33.1851452616693</v>
      </c>
      <c r="E124">
        <f t="shared" si="7"/>
        <v>3.8713545751847818</v>
      </c>
    </row>
    <row r="125" spans="2:5" ht="12.75">
      <c r="B125">
        <v>100</v>
      </c>
      <c r="C125">
        <f t="shared" si="5"/>
        <v>2.75</v>
      </c>
      <c r="D125">
        <f t="shared" si="6"/>
        <v>-33.69358120975053</v>
      </c>
      <c r="E125">
        <f t="shared" si="7"/>
        <v>-1.9499999999999793</v>
      </c>
    </row>
    <row r="126" spans="2:5" ht="12.75">
      <c r="B126">
        <v>101</v>
      </c>
      <c r="C126">
        <f t="shared" si="5"/>
        <v>2.7777777777777777</v>
      </c>
      <c r="D126">
        <f t="shared" si="6"/>
        <v>-33.17825474254826</v>
      </c>
      <c r="E126">
        <f t="shared" si="7"/>
        <v>-7.830303377107018</v>
      </c>
    </row>
    <row r="127" spans="2:5" ht="12.75">
      <c r="B127">
        <v>102</v>
      </c>
      <c r="C127">
        <f t="shared" si="5"/>
        <v>2.8055555555555554</v>
      </c>
      <c r="D127">
        <f t="shared" si="6"/>
        <v>-31.63429882855521</v>
      </c>
      <c r="E127">
        <f t="shared" si="7"/>
        <v>-13.589089811804282</v>
      </c>
    </row>
    <row r="128" spans="2:5" ht="12.75">
      <c r="B128">
        <v>103</v>
      </c>
      <c r="C128">
        <f t="shared" si="5"/>
        <v>2.8333333333333335</v>
      </c>
      <c r="D128">
        <f t="shared" si="6"/>
        <v>-29.08872446218218</v>
      </c>
      <c r="E128">
        <f t="shared" si="7"/>
        <v>-19.046048948463227</v>
      </c>
    </row>
    <row r="129" spans="2:5" ht="12.75">
      <c r="B129">
        <v>104</v>
      </c>
      <c r="C129">
        <f t="shared" si="5"/>
        <v>2.861111111111111</v>
      </c>
      <c r="D129">
        <f t="shared" si="6"/>
        <v>-25.600204640043227</v>
      </c>
      <c r="E129">
        <f t="shared" si="7"/>
        <v>-24.026666485721044</v>
      </c>
    </row>
    <row r="130" spans="2:5" ht="12.75">
      <c r="B130">
        <v>105</v>
      </c>
      <c r="C130">
        <f t="shared" si="5"/>
        <v>2.888888888888889</v>
      </c>
      <c r="D130">
        <f t="shared" si="6"/>
        <v>-21.257858981068168</v>
      </c>
      <c r="E130">
        <f t="shared" si="7"/>
        <v>-28.367791273926798</v>
      </c>
    </row>
    <row r="131" spans="2:5" ht="12.75">
      <c r="B131">
        <v>106</v>
      </c>
      <c r="C131">
        <f t="shared" si="5"/>
        <v>2.9166666666666665</v>
      </c>
      <c r="D131">
        <f t="shared" si="6"/>
        <v>-16.179058679912345</v>
      </c>
      <c r="E131">
        <f t="shared" si="7"/>
        <v>-31.922951652246308</v>
      </c>
    </row>
    <row r="132" spans="2:5" ht="12.75">
      <c r="B132">
        <v>107</v>
      </c>
      <c r="C132">
        <f t="shared" si="5"/>
        <v>2.9444444444444446</v>
      </c>
      <c r="D132">
        <f t="shared" si="6"/>
        <v>-10.506302907633865</v>
      </c>
      <c r="E132">
        <f t="shared" si="7"/>
        <v>-34.56724858099266</v>
      </c>
    </row>
    <row r="133" spans="2:5" ht="12.75">
      <c r="B133">
        <v>108</v>
      </c>
      <c r="C133">
        <f t="shared" si="5"/>
        <v>2.9722222222222223</v>
      </c>
      <c r="D133">
        <f t="shared" si="6"/>
        <v>-4.403248118470713</v>
      </c>
      <c r="E133">
        <f t="shared" si="7"/>
        <v>-36.2016634436792</v>
      </c>
    </row>
    <row r="134" spans="2:5" ht="12.75">
      <c r="B134">
        <v>109</v>
      </c>
      <c r="C134">
        <f t="shared" si="5"/>
        <v>3</v>
      </c>
      <c r="D134">
        <f t="shared" si="6"/>
        <v>1.9499999999999098</v>
      </c>
      <c r="E134">
        <f t="shared" si="7"/>
        <v>-36.75663404700058</v>
      </c>
    </row>
    <row r="135" spans="2:5" ht="12.75">
      <c r="B135">
        <v>110</v>
      </c>
      <c r="C135">
        <f t="shared" si="5"/>
        <v>3.0277777777777777</v>
      </c>
      <c r="D135">
        <f t="shared" si="6"/>
        <v>8.36219692039294</v>
      </c>
      <c r="E135">
        <f t="shared" si="7"/>
        <v>-36.19477292455816</v>
      </c>
    </row>
    <row r="136" spans="2:5" ht="12.75">
      <c r="B136">
        <v>111</v>
      </c>
      <c r="C136">
        <f t="shared" si="5"/>
        <v>3.0555555555555554</v>
      </c>
      <c r="D136">
        <f t="shared" si="6"/>
        <v>14.636715582214572</v>
      </c>
      <c r="E136">
        <f t="shared" si="7"/>
        <v>-34.51262697679644</v>
      </c>
    </row>
    <row r="137" spans="2:5" ht="12.75">
      <c r="B137">
        <v>112</v>
      </c>
      <c r="C137">
        <f t="shared" si="5"/>
        <v>3.0833333333333335</v>
      </c>
      <c r="D137">
        <f t="shared" si="6"/>
        <v>20.577575367088304</v>
      </c>
      <c r="E137">
        <f t="shared" si="7"/>
        <v>-31.741406032374694</v>
      </c>
    </row>
    <row r="138" spans="2:5" ht="12.75">
      <c r="B138">
        <v>113</v>
      </c>
      <c r="C138">
        <f t="shared" si="5"/>
        <v>3.111111111111111</v>
      </c>
      <c r="D138">
        <f t="shared" si="6"/>
        <v>25.995558897320624</v>
      </c>
      <c r="E138">
        <f t="shared" si="7"/>
        <v>-27.946639244998416</v>
      </c>
    </row>
    <row r="139" spans="2:5" ht="12.75">
      <c r="B139">
        <v>114</v>
      </c>
      <c r="C139">
        <f t="shared" si="5"/>
        <v>3.138888888888889</v>
      </c>
      <c r="D139">
        <f t="shared" si="6"/>
        <v>30.714225878882058</v>
      </c>
      <c r="E139">
        <f t="shared" si="7"/>
        <v>-23.22675139266766</v>
      </c>
    </row>
    <row r="140" spans="2:5" ht="12.75">
      <c r="B140">
        <v>115</v>
      </c>
      <c r="C140">
        <f t="shared" si="5"/>
        <v>3.1666666666666665</v>
      </c>
      <c r="D140">
        <f t="shared" si="6"/>
        <v>34.57563322243888</v>
      </c>
      <c r="E140">
        <f t="shared" si="7"/>
        <v>-17.710585098537326</v>
      </c>
    </row>
    <row r="141" spans="2:5" ht="12.75">
      <c r="B141">
        <v>116</v>
      </c>
      <c r="C141">
        <f t="shared" si="5"/>
        <v>3.1944444444444446</v>
      </c>
      <c r="D141">
        <f t="shared" si="6"/>
        <v>37.44557672923384</v>
      </c>
      <c r="E141">
        <f t="shared" si="7"/>
        <v>-11.553928678044283</v>
      </c>
    </row>
    <row r="142" spans="2:5" ht="12.75">
      <c r="B142">
        <v>117</v>
      </c>
      <c r="C142">
        <f t="shared" si="5"/>
        <v>3.2222222222222223</v>
      </c>
      <c r="D142">
        <f t="shared" si="6"/>
        <v>39.21818162568908</v>
      </c>
      <c r="E142">
        <f t="shared" si="7"/>
        <v>-4.935141661756772</v>
      </c>
    </row>
    <row r="143" spans="2:5" ht="12.75">
      <c r="B143">
        <v>118</v>
      </c>
      <c r="C143">
        <f t="shared" si="5"/>
        <v>3.25</v>
      </c>
      <c r="D143">
        <f t="shared" si="6"/>
        <v>39.81968688425063</v>
      </c>
      <c r="E143">
        <f t="shared" si="7"/>
        <v>1.9499999999999706</v>
      </c>
    </row>
    <row r="144" spans="2:5" ht="12.75">
      <c r="B144">
        <v>119</v>
      </c>
      <c r="C144">
        <f t="shared" si="5"/>
        <v>3.2777777777777777</v>
      </c>
      <c r="D144">
        <f t="shared" si="6"/>
        <v>39.21129110656804</v>
      </c>
      <c r="E144">
        <f t="shared" si="7"/>
        <v>8.89409046367899</v>
      </c>
    </row>
    <row r="145" spans="2:5" ht="12.75">
      <c r="B145">
        <v>120</v>
      </c>
      <c r="C145">
        <f t="shared" si="5"/>
        <v>3.3055555555555554</v>
      </c>
      <c r="D145">
        <f t="shared" si="6"/>
        <v>37.390955125037635</v>
      </c>
      <c r="E145">
        <f t="shared" si="7"/>
        <v>15.684341352624987</v>
      </c>
    </row>
    <row r="146" spans="2:5" ht="12.75">
      <c r="B146">
        <v>121</v>
      </c>
      <c r="C146">
        <f t="shared" si="5"/>
        <v>3.3333333333333335</v>
      </c>
      <c r="D146">
        <f t="shared" si="6"/>
        <v>34.39408760256728</v>
      </c>
      <c r="E146">
        <f t="shared" si="7"/>
        <v>22.109101785713268</v>
      </c>
    </row>
    <row r="147" spans="2:5" ht="12.75">
      <c r="B147">
        <v>122</v>
      </c>
      <c r="C147">
        <f t="shared" si="5"/>
        <v>3.361111111111111</v>
      </c>
      <c r="D147">
        <f t="shared" si="6"/>
        <v>30.293073849953675</v>
      </c>
      <c r="E147">
        <f t="shared" si="7"/>
        <v>27.964451308920093</v>
      </c>
    </row>
    <row r="148" spans="2:5" ht="12.75">
      <c r="B148">
        <v>123</v>
      </c>
      <c r="C148">
        <f t="shared" si="5"/>
        <v>3.388888888888889</v>
      </c>
      <c r="D148">
        <f t="shared" si="6"/>
        <v>25.19564380426724</v>
      </c>
      <c r="E148">
        <f t="shared" si="7"/>
        <v>33.060660483837225</v>
      </c>
    </row>
    <row r="149" spans="2:5" ht="12.75">
      <c r="B149">
        <v>124</v>
      </c>
      <c r="C149">
        <f t="shared" si="5"/>
        <v>3.4166666666666665</v>
      </c>
      <c r="D149">
        <f t="shared" si="6"/>
        <v>19.24211151716241</v>
      </c>
      <c r="E149">
        <f t="shared" si="7"/>
        <v>37.22831479263139</v>
      </c>
    </row>
    <row r="150" spans="2:5" ht="12.75">
      <c r="B150">
        <v>125</v>
      </c>
      <c r="C150">
        <f t="shared" si="5"/>
        <v>3.4444444444444446</v>
      </c>
      <c r="D150">
        <f t="shared" si="6"/>
        <v>12.601554448454577</v>
      </c>
      <c r="E150">
        <f t="shared" si="7"/>
        <v>40.32390487747509</v>
      </c>
    </row>
    <row r="151" spans="2:5" ht="12.75">
      <c r="B151">
        <v>126</v>
      </c>
      <c r="C151">
        <f t="shared" si="5"/>
        <v>3.4722222222222223</v>
      </c>
      <c r="D151">
        <f t="shared" si="6"/>
        <v>5.467035205042694</v>
      </c>
      <c r="E151">
        <f t="shared" si="7"/>
        <v>42.23469980769897</v>
      </c>
    </row>
    <row r="152" spans="2:5" ht="12.75">
      <c r="B152">
        <v>127</v>
      </c>
      <c r="C152">
        <f t="shared" si="5"/>
        <v>3.5</v>
      </c>
      <c r="D152">
        <f t="shared" si="6"/>
        <v>-1.950000000000042</v>
      </c>
      <c r="E152">
        <f t="shared" si="7"/>
        <v>42.88273972150068</v>
      </c>
    </row>
    <row r="153" spans="2:5" ht="12.75">
      <c r="B153">
        <v>128</v>
      </c>
      <c r="C153">
        <f t="shared" si="5"/>
        <v>3.5277777777777777</v>
      </c>
      <c r="D153">
        <f t="shared" si="6"/>
        <v>-9.4259840069649</v>
      </c>
      <c r="E153">
        <f t="shared" si="7"/>
        <v>42.22780928857794</v>
      </c>
    </row>
    <row r="154" spans="2:5" ht="12.75">
      <c r="B154">
        <v>129</v>
      </c>
      <c r="C154">
        <f t="shared" si="5"/>
        <v>3.5555555555555554</v>
      </c>
      <c r="D154">
        <f t="shared" si="6"/>
        <v>-16.731967123035265</v>
      </c>
      <c r="E154">
        <f t="shared" si="7"/>
        <v>40.26928327327887</v>
      </c>
    </row>
    <row r="155" spans="2:5" ht="12.75">
      <c r="B155">
        <v>130</v>
      </c>
      <c r="C155">
        <f t="shared" si="5"/>
        <v>3.5833333333333335</v>
      </c>
      <c r="D155">
        <f t="shared" si="6"/>
        <v>-23.64062820433835</v>
      </c>
      <c r="E155">
        <f t="shared" si="7"/>
        <v>37.04676917275978</v>
      </c>
    </row>
    <row r="156" spans="2:5" ht="12.75">
      <c r="B156">
        <v>131</v>
      </c>
      <c r="C156">
        <f aca="true" t="shared" si="8" ref="C156:C170">B155/$C$24</f>
        <v>3.611111111111111</v>
      </c>
      <c r="D156">
        <f aca="true" t="shared" si="9" ref="D156:D170">$D$4*(COS(C156*2*PI())+COS((C156-0.25)*2*PI())*C156*2*PI())</f>
        <v>-29.93334372051968</v>
      </c>
      <c r="E156">
        <f aca="true" t="shared" si="10" ref="E156:E170">$D$4*(SIN($C156*2*PI())+SIN(($C156-0.25)*2*PI())*$C156*2*PI())</f>
        <v>32.63950845490885</v>
      </c>
    </row>
    <row r="157" spans="2:5" ht="12.75">
      <c r="B157">
        <v>132</v>
      </c>
      <c r="C157">
        <f t="shared" si="8"/>
        <v>3.638888888888889</v>
      </c>
      <c r="D157">
        <f t="shared" si="9"/>
        <v>-35.407095088792495</v>
      </c>
      <c r="E157">
        <f t="shared" si="10"/>
        <v>27.164536215866722</v>
      </c>
    </row>
    <row r="158" spans="2:5" ht="12.75">
      <c r="B158">
        <v>133</v>
      </c>
      <c r="C158">
        <f t="shared" si="8"/>
        <v>3.6666666666666665</v>
      </c>
      <c r="D158">
        <f t="shared" si="9"/>
        <v>-39.88099636282397</v>
      </c>
      <c r="E158">
        <f t="shared" si="10"/>
        <v>20.773637935787377</v>
      </c>
    </row>
    <row r="159" spans="2:5" ht="12.75">
      <c r="B159">
        <v>134</v>
      </c>
      <c r="C159">
        <f t="shared" si="8"/>
        <v>3.6944444444444446</v>
      </c>
      <c r="D159">
        <f t="shared" si="9"/>
        <v>-43.20223302571626</v>
      </c>
      <c r="E159">
        <f t="shared" si="10"/>
        <v>13.649180218865009</v>
      </c>
    </row>
    <row r="160" spans="2:5" ht="12.75">
      <c r="B160">
        <v>135</v>
      </c>
      <c r="C160">
        <f t="shared" si="8"/>
        <v>3.7222222222222223</v>
      </c>
      <c r="D160">
        <f t="shared" si="9"/>
        <v>-45.25121798970885</v>
      </c>
      <c r="E160">
        <f t="shared" si="10"/>
        <v>5.998928748328763</v>
      </c>
    </row>
    <row r="161" spans="2:5" ht="12.75">
      <c r="B161">
        <v>136</v>
      </c>
      <c r="C161">
        <f t="shared" si="8"/>
        <v>3.75</v>
      </c>
      <c r="D161">
        <f t="shared" si="9"/>
        <v>-45.945792558750725</v>
      </c>
      <c r="E161">
        <f t="shared" si="10"/>
        <v>-1.9499999999999607</v>
      </c>
    </row>
    <row r="162" spans="2:5" ht="12.75">
      <c r="B162">
        <v>137</v>
      </c>
      <c r="C162">
        <f t="shared" si="8"/>
        <v>3.7777777777777777</v>
      </c>
      <c r="D162">
        <f t="shared" si="9"/>
        <v>-45.24432747058782</v>
      </c>
      <c r="E162">
        <f t="shared" si="10"/>
        <v>-9.957877550250961</v>
      </c>
    </row>
    <row r="163" spans="2:5" ht="12.75">
      <c r="B163">
        <v>138</v>
      </c>
      <c r="C163">
        <f t="shared" si="8"/>
        <v>3.8055555555555554</v>
      </c>
      <c r="D163">
        <f t="shared" si="9"/>
        <v>-43.14761142152006</v>
      </c>
      <c r="E163">
        <f t="shared" si="10"/>
        <v>-17.779592893445688</v>
      </c>
    </row>
    <row r="164" spans="2:5" ht="12.75">
      <c r="B164">
        <v>139</v>
      </c>
      <c r="C164">
        <f t="shared" si="8"/>
        <v>3.8333333333333335</v>
      </c>
      <c r="D164">
        <f t="shared" si="9"/>
        <v>-39.69945074295237</v>
      </c>
      <c r="E164">
        <f t="shared" si="10"/>
        <v>-25.1721546229633</v>
      </c>
    </row>
    <row r="165" spans="2:5" ht="12.75">
      <c r="B165">
        <v>140</v>
      </c>
      <c r="C165">
        <f t="shared" si="8"/>
        <v>3.861111111111111</v>
      </c>
      <c r="D165">
        <f t="shared" si="9"/>
        <v>-34.98594305986412</v>
      </c>
      <c r="E165">
        <f t="shared" si="10"/>
        <v>-31.902236132119143</v>
      </c>
    </row>
    <row r="166" spans="2:5" ht="12.75">
      <c r="B166">
        <v>141</v>
      </c>
      <c r="C166">
        <f t="shared" si="8"/>
        <v>3.888888888888889</v>
      </c>
      <c r="D166">
        <f t="shared" si="9"/>
        <v>-29.133428627466323</v>
      </c>
      <c r="E166">
        <f t="shared" si="10"/>
        <v>-37.75352969374765</v>
      </c>
    </row>
    <row r="167" spans="2:5" ht="12.75">
      <c r="B167">
        <v>142</v>
      </c>
      <c r="C167">
        <f t="shared" si="8"/>
        <v>3.9166666666666665</v>
      </c>
      <c r="D167">
        <f t="shared" si="9"/>
        <v>-22.305164354412472</v>
      </c>
      <c r="E167">
        <f t="shared" si="10"/>
        <v>-42.53367793301646</v>
      </c>
    </row>
    <row r="168" spans="2:5" ht="12.75">
      <c r="B168">
        <v>143</v>
      </c>
      <c r="C168">
        <f t="shared" si="8"/>
        <v>3.9444444444444446</v>
      </c>
      <c r="D168">
        <f t="shared" si="9"/>
        <v>-14.69680598927529</v>
      </c>
      <c r="E168">
        <f t="shared" si="10"/>
        <v>-46.08056117395751</v>
      </c>
    </row>
    <row r="169" spans="2:5" ht="12.75">
      <c r="B169">
        <v>144</v>
      </c>
      <c r="C169">
        <f t="shared" si="8"/>
        <v>3.9722222222222223</v>
      </c>
      <c r="D169">
        <f t="shared" si="9"/>
        <v>-6.530822291614674</v>
      </c>
      <c r="E169">
        <f t="shared" si="10"/>
        <v>-48.26773617171875</v>
      </c>
    </row>
    <row r="170" spans="3:5" ht="12.75">
      <c r="C170">
        <f t="shared" si="8"/>
        <v>4</v>
      </c>
      <c r="D170">
        <f t="shared" si="9"/>
        <v>1.9499999999998678</v>
      </c>
      <c r="E170">
        <f t="shared" si="10"/>
        <v>-49.00884539600077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Q170"/>
  <sheetViews>
    <sheetView workbookViewId="0" topLeftCell="A1">
      <selection activeCell="E26" sqref="E26"/>
    </sheetView>
  </sheetViews>
  <sheetFormatPr defaultColWidth="9.140625" defaultRowHeight="12.75"/>
  <cols>
    <col min="3" max="3" width="10.00390625" style="0" bestFit="1" customWidth="1"/>
    <col min="4" max="4" width="13.140625" style="0" bestFit="1" customWidth="1"/>
  </cols>
  <sheetData>
    <row r="1" spans="3:6" ht="12.75">
      <c r="C1" s="3" t="s">
        <v>16</v>
      </c>
      <c r="D1" s="3" t="s">
        <v>4</v>
      </c>
      <c r="E1" s="3" t="s">
        <v>5</v>
      </c>
      <c r="F1" s="3" t="s">
        <v>14</v>
      </c>
    </row>
    <row r="2" spans="1:3" ht="12.75">
      <c r="A2" t="s">
        <v>0</v>
      </c>
      <c r="C2" s="2">
        <v>0.05</v>
      </c>
    </row>
    <row r="3" spans="3:6" ht="12.75">
      <c r="C3" s="3" t="s">
        <v>17</v>
      </c>
      <c r="D3" s="2">
        <v>6</v>
      </c>
      <c r="E3" s="4">
        <f>2*PI()*D3</f>
        <v>37.69911184307752</v>
      </c>
      <c r="F3" s="4">
        <f>$C$10*E3</f>
        <v>47.12388980384689</v>
      </c>
    </row>
    <row r="5" spans="3:6" ht="12.75">
      <c r="C5" s="3" t="s">
        <v>18</v>
      </c>
      <c r="D5" s="2">
        <v>4</v>
      </c>
      <c r="E5" s="4">
        <f>2*PI()*D5</f>
        <v>25.132741228718345</v>
      </c>
      <c r="F5" s="4">
        <f>$C$10*E5</f>
        <v>31.41592653589793</v>
      </c>
    </row>
    <row r="6" spans="2:17" ht="12.75">
      <c r="B6" s="2">
        <v>1</v>
      </c>
      <c r="P6" s="3"/>
      <c r="Q6" s="3"/>
    </row>
    <row r="7" ht="12.75">
      <c r="B7" s="1">
        <v>90</v>
      </c>
    </row>
    <row r="8" spans="3:5" ht="12.75">
      <c r="C8" s="3" t="s">
        <v>3</v>
      </c>
      <c r="D8" s="3" t="s">
        <v>1</v>
      </c>
      <c r="E8" s="3" t="s">
        <v>2</v>
      </c>
    </row>
    <row r="9" spans="4:5" ht="12.75">
      <c r="D9" s="5">
        <v>0</v>
      </c>
      <c r="E9" s="5">
        <v>0</v>
      </c>
    </row>
    <row r="10" spans="3:5" ht="12.75">
      <c r="C10" s="1">
        <f>spin_value/36/2</f>
        <v>1.25</v>
      </c>
      <c r="D10" s="4">
        <f>$D$3*COS($C10*2*PI())</f>
        <v>1.83772268236293E-15</v>
      </c>
      <c r="E10" s="4">
        <f>$D$3*SIN($C10*2*PI())</f>
        <v>6</v>
      </c>
    </row>
    <row r="11" spans="4:5" ht="12.75">
      <c r="D11" s="4">
        <f>D$10+D20</f>
        <v>15.707963267948964</v>
      </c>
      <c r="E11" s="4">
        <f>E$10+E20</f>
        <v>5.999999999999996</v>
      </c>
    </row>
    <row r="12" spans="2:3" ht="12.75">
      <c r="B12" s="6"/>
      <c r="C12" s="6"/>
    </row>
    <row r="13" spans="2:3" ht="12.75">
      <c r="B13" s="6"/>
      <c r="C13" s="6"/>
    </row>
    <row r="15" ht="12.75">
      <c r="D15" t="s">
        <v>7</v>
      </c>
    </row>
    <row r="16" spans="2:5" ht="12.75">
      <c r="B16" s="6"/>
      <c r="D16" s="4">
        <f>D10/$D$3</f>
        <v>3.06287113727155E-16</v>
      </c>
      <c r="E16" s="4">
        <f>E10/$D$3</f>
        <v>1</v>
      </c>
    </row>
    <row r="17" ht="12.75">
      <c r="D17" t="s">
        <v>13</v>
      </c>
    </row>
    <row r="18" spans="4:5" ht="12.75">
      <c r="D18" s="4">
        <f>E16</f>
        <v>1</v>
      </c>
      <c r="E18" s="4">
        <f>-D16</f>
        <v>-3.06287113727155E-16</v>
      </c>
    </row>
    <row r="19" spans="3:4" ht="12.75">
      <c r="C19" t="s">
        <v>19</v>
      </c>
      <c r="D19" t="s">
        <v>9</v>
      </c>
    </row>
    <row r="20" spans="3:5" ht="12.75">
      <c r="C20" s="4">
        <f>F3-F5</f>
        <v>15.707963267948962</v>
      </c>
      <c r="D20" s="4">
        <f>$C$20*D18</f>
        <v>15.707963267948962</v>
      </c>
      <c r="E20" s="4">
        <f>$C$20*E18</f>
        <v>-4.811146731872257E-15</v>
      </c>
    </row>
    <row r="21" spans="2:7" ht="12.75">
      <c r="B21" s="6"/>
      <c r="C21" s="6"/>
      <c r="D21" s="6"/>
      <c r="E21" s="6"/>
      <c r="F21" s="6"/>
      <c r="G21" s="6"/>
    </row>
    <row r="22" spans="2:7" ht="12.75">
      <c r="B22" s="6"/>
      <c r="C22" t="s">
        <v>12</v>
      </c>
      <c r="D22" s="6"/>
      <c r="E22" s="6"/>
      <c r="F22" s="6"/>
      <c r="G22" s="6"/>
    </row>
    <row r="23" ht="12.75">
      <c r="B23" s="2">
        <v>1</v>
      </c>
    </row>
    <row r="24" spans="3:6" ht="12.75">
      <c r="C24" s="2">
        <v>36</v>
      </c>
      <c r="D24" t="s">
        <v>10</v>
      </c>
      <c r="F24" t="s">
        <v>11</v>
      </c>
    </row>
    <row r="25" spans="3:7" ht="12.75">
      <c r="C25" t="s">
        <v>3</v>
      </c>
      <c r="D25" s="3" t="s">
        <v>1</v>
      </c>
      <c r="E25" s="3" t="s">
        <v>2</v>
      </c>
      <c r="F25" s="3" t="s">
        <v>1</v>
      </c>
      <c r="G25" s="3" t="s">
        <v>2</v>
      </c>
    </row>
    <row r="26" spans="2:7" ht="12.75">
      <c r="B26">
        <v>0</v>
      </c>
      <c r="C26">
        <f aca="true" t="shared" si="0" ref="C26:C57">B26/$C$24</f>
        <v>0</v>
      </c>
      <c r="D26">
        <f aca="true" t="shared" si="1" ref="D26:D57">$D$3*COS($C26*2*PI())+($D$3-$D$5)*COS(($C26-0.25)*2*PI())*$C26*2*PI()</f>
        <v>6</v>
      </c>
      <c r="E26">
        <f aca="true" t="shared" si="2" ref="E26:E57">$D$3*SIN($C26*2*PI())+($D$3-$D$5)*SIN(($C26-0.25)*2*PI())*$C26*2*PI()</f>
        <v>0</v>
      </c>
      <c r="F26">
        <f aca="true" t="shared" si="3" ref="F26:F62">$D$3*COS($C26*2*PI())</f>
        <v>6</v>
      </c>
      <c r="G26">
        <f aca="true" t="shared" si="4" ref="G26:G62">$D$3*SIN($C26*2*PI())</f>
        <v>0</v>
      </c>
    </row>
    <row r="27" spans="2:7" ht="12.75">
      <c r="B27">
        <v>1</v>
      </c>
      <c r="C27">
        <f t="shared" si="0"/>
        <v>0.027777777777777776</v>
      </c>
      <c r="D27">
        <f t="shared" si="1"/>
        <v>5.969461166880769</v>
      </c>
      <c r="E27">
        <f t="shared" si="2"/>
        <v>0.6981263102169794</v>
      </c>
      <c r="F27">
        <f t="shared" si="3"/>
        <v>5.908846518073248</v>
      </c>
      <c r="G27">
        <f t="shared" si="4"/>
        <v>1.041889066001582</v>
      </c>
    </row>
    <row r="28" spans="2:7" ht="12.75">
      <c r="B28">
        <v>2</v>
      </c>
      <c r="C28">
        <f t="shared" si="0"/>
        <v>0.05555555555555555</v>
      </c>
      <c r="D28">
        <f t="shared" si="1"/>
        <v>5.876930829082483</v>
      </c>
      <c r="E28">
        <f t="shared" si="2"/>
        <v>1.396091652377668</v>
      </c>
      <c r="F28">
        <f t="shared" si="3"/>
        <v>5.638155724715451</v>
      </c>
      <c r="G28">
        <f t="shared" si="4"/>
        <v>2.0521208599540124</v>
      </c>
    </row>
    <row r="29" spans="2:7" ht="12.75">
      <c r="B29">
        <v>3</v>
      </c>
      <c r="C29">
        <f t="shared" si="0"/>
        <v>0.08333333333333333</v>
      </c>
      <c r="D29">
        <f t="shared" si="1"/>
        <v>5.71975119830493</v>
      </c>
      <c r="E29">
        <f t="shared" si="2"/>
        <v>2.093100317882891</v>
      </c>
      <c r="F29">
        <f t="shared" si="3"/>
        <v>5.196152422706632</v>
      </c>
      <c r="G29">
        <f t="shared" si="4"/>
        <v>2.9999999999999996</v>
      </c>
    </row>
    <row r="30" spans="2:7" ht="12.75">
      <c r="B30">
        <v>4</v>
      </c>
      <c r="C30">
        <f t="shared" si="0"/>
        <v>0.1111111111111111</v>
      </c>
      <c r="D30">
        <f t="shared" si="1"/>
        <v>5.493767473118213</v>
      </c>
      <c r="E30">
        <f t="shared" si="2"/>
        <v>2.7871258381966286</v>
      </c>
      <c r="F30">
        <f t="shared" si="3"/>
        <v>4.596266658713868</v>
      </c>
      <c r="G30">
        <f t="shared" si="4"/>
        <v>3.8567256581192355</v>
      </c>
    </row>
    <row r="31" spans="2:7" ht="12.75">
      <c r="B31">
        <v>5</v>
      </c>
      <c r="C31">
        <f t="shared" si="0"/>
        <v>0.1388888888888889</v>
      </c>
      <c r="D31">
        <f t="shared" si="1"/>
        <v>5.193725433022495</v>
      </c>
      <c r="E31">
        <f t="shared" si="2"/>
        <v>3.474390640708438</v>
      </c>
      <c r="F31">
        <f t="shared" si="3"/>
        <v>3.8567256581192364</v>
      </c>
      <c r="G31">
        <f t="shared" si="4"/>
        <v>4.596266658713868</v>
      </c>
    </row>
    <row r="32" spans="2:7" ht="12.75">
      <c r="B32">
        <v>6</v>
      </c>
      <c r="C32">
        <f t="shared" si="0"/>
        <v>0.16666666666666666</v>
      </c>
      <c r="D32">
        <f t="shared" si="1"/>
        <v>4.813799364234218</v>
      </c>
      <c r="E32">
        <f t="shared" si="2"/>
        <v>4.148954871510035</v>
      </c>
      <c r="F32">
        <f t="shared" si="3"/>
        <v>3.000000000000001</v>
      </c>
      <c r="G32">
        <f t="shared" si="4"/>
        <v>5.196152422706632</v>
      </c>
    </row>
    <row r="33" spans="2:7" ht="12.75">
      <c r="B33">
        <v>7</v>
      </c>
      <c r="C33">
        <f t="shared" si="0"/>
        <v>0.19444444444444445</v>
      </c>
      <c r="D33">
        <f t="shared" si="1"/>
        <v>4.348223086471218</v>
      </c>
      <c r="E33">
        <f t="shared" si="2"/>
        <v>4.802442859430834</v>
      </c>
      <c r="F33">
        <f t="shared" si="3"/>
        <v>2.052120859954013</v>
      </c>
      <c r="G33">
        <f t="shared" si="4"/>
        <v>5.63815572471545</v>
      </c>
    </row>
    <row r="34" spans="2:7" ht="12.75">
      <c r="B34">
        <v>8</v>
      </c>
      <c r="C34">
        <f t="shared" si="0"/>
        <v>0.2222222222222222</v>
      </c>
      <c r="D34">
        <f t="shared" si="1"/>
        <v>3.791991112278404</v>
      </c>
      <c r="E34">
        <f t="shared" si="2"/>
        <v>5.423929327613084</v>
      </c>
      <c r="F34">
        <f t="shared" si="3"/>
        <v>1.0418890660015825</v>
      </c>
      <c r="G34">
        <f t="shared" si="4"/>
        <v>5.908846518073248</v>
      </c>
    </row>
    <row r="35" spans="2:7" ht="12.75">
      <c r="B35">
        <v>9</v>
      </c>
      <c r="C35">
        <f t="shared" si="0"/>
        <v>0.25</v>
      </c>
      <c r="D35">
        <f t="shared" si="1"/>
        <v>3.1415926535897936</v>
      </c>
      <c r="E35">
        <f t="shared" si="2"/>
        <v>6</v>
      </c>
      <c r="F35">
        <f t="shared" si="3"/>
        <v>3.67544536472586E-16</v>
      </c>
      <c r="G35">
        <f t="shared" si="4"/>
        <v>6</v>
      </c>
    </row>
    <row r="36" spans="2:7" ht="12.75">
      <c r="B36">
        <v>10</v>
      </c>
      <c r="C36">
        <f t="shared" si="0"/>
        <v>0.2777777777777778</v>
      </c>
      <c r="D36">
        <f t="shared" si="1"/>
        <v>2.395738491844445</v>
      </c>
      <c r="E36">
        <f t="shared" si="2"/>
        <v>6.514993006148452</v>
      </c>
      <c r="F36">
        <f t="shared" si="3"/>
        <v>-1.0418890660015818</v>
      </c>
      <c r="G36">
        <f t="shared" si="4"/>
        <v>5.908846518073248</v>
      </c>
    </row>
    <row r="37" spans="2:7" ht="12.75">
      <c r="B37">
        <v>11</v>
      </c>
      <c r="C37">
        <f t="shared" si="0"/>
        <v>0.3055555555555556</v>
      </c>
      <c r="D37">
        <f t="shared" si="1"/>
        <v>1.556039781715881</v>
      </c>
      <c r="E37">
        <f t="shared" si="2"/>
        <v>6.951418798734133</v>
      </c>
      <c r="F37">
        <f t="shared" si="3"/>
        <v>-2.0521208599540124</v>
      </c>
      <c r="G37">
        <f t="shared" si="4"/>
        <v>5.638155724715451</v>
      </c>
    </row>
    <row r="38" spans="2:7" ht="12.75">
      <c r="B38">
        <v>12</v>
      </c>
      <c r="C38">
        <f t="shared" si="0"/>
        <v>0.3333333333333333</v>
      </c>
      <c r="D38">
        <f t="shared" si="1"/>
        <v>0.6275987284684366</v>
      </c>
      <c r="E38">
        <f t="shared" si="2"/>
        <v>7.290547525099827</v>
      </c>
      <c r="F38">
        <f t="shared" si="3"/>
        <v>-2.9999999999999987</v>
      </c>
      <c r="G38">
        <f t="shared" si="4"/>
        <v>5.196152422706632</v>
      </c>
    </row>
    <row r="39" spans="2:7" ht="12.75">
      <c r="B39">
        <v>13</v>
      </c>
      <c r="C39">
        <f t="shared" si="0"/>
        <v>0.3611111111111111</v>
      </c>
      <c r="D39">
        <f t="shared" si="1"/>
        <v>-0.38052624337076413</v>
      </c>
      <c r="E39">
        <f t="shared" si="2"/>
        <v>7.513144305527987</v>
      </c>
      <c r="F39">
        <f t="shared" si="3"/>
        <v>-3.8567256581192364</v>
      </c>
      <c r="G39">
        <f t="shared" si="4"/>
        <v>4.596266658713868</v>
      </c>
    </row>
    <row r="40" spans="2:7" ht="12.75">
      <c r="B40">
        <v>14</v>
      </c>
      <c r="C40">
        <f t="shared" si="0"/>
        <v>0.3888888888888889</v>
      </c>
      <c r="D40">
        <f t="shared" si="1"/>
        <v>-1.455013808298661</v>
      </c>
      <c r="E40">
        <f t="shared" si="2"/>
        <v>7.600325027848362</v>
      </c>
      <c r="F40">
        <f t="shared" si="3"/>
        <v>-4.596266658713867</v>
      </c>
      <c r="G40">
        <f t="shared" si="4"/>
        <v>3.856725658119237</v>
      </c>
    </row>
    <row r="41" spans="2:7" ht="12.75">
      <c r="B41">
        <v>15</v>
      </c>
      <c r="C41">
        <f t="shared" si="0"/>
        <v>0.4166666666666667</v>
      </c>
      <c r="D41">
        <f t="shared" si="1"/>
        <v>-2.5781585447151385</v>
      </c>
      <c r="E41">
        <f t="shared" si="2"/>
        <v>7.534498410585545</v>
      </c>
      <c r="F41">
        <f t="shared" si="3"/>
        <v>-5.196152422706632</v>
      </c>
      <c r="G41">
        <f t="shared" si="4"/>
        <v>2.9999999999999996</v>
      </c>
    </row>
    <row r="42" spans="2:7" ht="12.75">
      <c r="B42">
        <v>16</v>
      </c>
      <c r="C42">
        <f t="shared" si="0"/>
        <v>0.4444444444444444</v>
      </c>
      <c r="D42">
        <f t="shared" si="1"/>
        <v>-3.727954889779184</v>
      </c>
      <c r="E42">
        <f t="shared" si="2"/>
        <v>7.300354520564767</v>
      </c>
      <c r="F42">
        <f t="shared" si="3"/>
        <v>-5.63815572471545</v>
      </c>
      <c r="G42">
        <f t="shared" si="4"/>
        <v>2.0521208599540133</v>
      </c>
    </row>
    <row r="43" spans="2:7" ht="12.75">
      <c r="B43">
        <v>17</v>
      </c>
      <c r="C43">
        <f t="shared" si="0"/>
        <v>0.4722222222222222</v>
      </c>
      <c r="D43">
        <f t="shared" si="1"/>
        <v>-4.878397488345401</v>
      </c>
      <c r="E43">
        <f t="shared" si="2"/>
        <v>6.885855914339829</v>
      </c>
      <c r="F43">
        <f t="shared" si="3"/>
        <v>-5.908846518073248</v>
      </c>
      <c r="G43">
        <f t="shared" si="4"/>
        <v>1.041889066001584</v>
      </c>
    </row>
    <row r="44" spans="2:7" ht="12.75">
      <c r="B44">
        <v>18</v>
      </c>
      <c r="C44">
        <f t="shared" si="0"/>
        <v>0.5</v>
      </c>
      <c r="D44">
        <f t="shared" si="1"/>
        <v>-6</v>
      </c>
      <c r="E44">
        <f t="shared" si="2"/>
        <v>6.283185307179587</v>
      </c>
      <c r="F44">
        <f t="shared" si="3"/>
        <v>-6</v>
      </c>
      <c r="G44">
        <f t="shared" si="4"/>
        <v>7.35089072945172E-16</v>
      </c>
    </row>
    <row r="45" spans="2:7" ht="12.75">
      <c r="B45">
        <v>19</v>
      </c>
      <c r="C45">
        <f t="shared" si="0"/>
        <v>0.5277777777777778</v>
      </c>
      <c r="D45">
        <f t="shared" si="1"/>
        <v>-7.060524845416135</v>
      </c>
      <c r="E45">
        <f t="shared" si="2"/>
        <v>5.489603293905867</v>
      </c>
      <c r="F45">
        <f t="shared" si="3"/>
        <v>-5.908846518073248</v>
      </c>
      <c r="G45">
        <f t="shared" si="4"/>
        <v>-1.0418890660015827</v>
      </c>
    </row>
    <row r="46" spans="2:7" ht="12.75">
      <c r="B46">
        <v>20</v>
      </c>
      <c r="C46">
        <f t="shared" si="0"/>
        <v>0.5555555555555556</v>
      </c>
      <c r="D46">
        <f t="shared" si="1"/>
        <v>-8.02590676838578</v>
      </c>
      <c r="E46">
        <f t="shared" si="2"/>
        <v>4.508171215809432</v>
      </c>
      <c r="F46">
        <f t="shared" si="3"/>
        <v>-5.638155724715451</v>
      </c>
      <c r="G46">
        <f t="shared" si="4"/>
        <v>-2.052120859954012</v>
      </c>
    </row>
    <row r="47" spans="2:7" ht="12.75">
      <c r="B47">
        <v>21</v>
      </c>
      <c r="C47">
        <f t="shared" si="0"/>
        <v>0.5833333333333334</v>
      </c>
      <c r="D47">
        <f t="shared" si="1"/>
        <v>-8.861343851894725</v>
      </c>
      <c r="E47">
        <f t="shared" si="2"/>
        <v>3.34829777481976</v>
      </c>
      <c r="F47">
        <f t="shared" si="3"/>
        <v>-5.196152422706632</v>
      </c>
      <c r="G47">
        <f t="shared" si="4"/>
        <v>-3.000000000000001</v>
      </c>
    </row>
    <row r="48" spans="2:7" ht="12.75">
      <c r="B48">
        <v>22</v>
      </c>
      <c r="C48">
        <f t="shared" si="0"/>
        <v>0.6111111111111112</v>
      </c>
      <c r="D48">
        <f t="shared" si="1"/>
        <v>-9.532521137937763</v>
      </c>
      <c r="E48">
        <f t="shared" si="2"/>
        <v>2.0260733514551026</v>
      </c>
      <c r="F48">
        <f t="shared" si="3"/>
        <v>-4.596266658713868</v>
      </c>
      <c r="G48">
        <f t="shared" si="4"/>
        <v>-3.8567256581192355</v>
      </c>
    </row>
    <row r="49" spans="2:7" ht="12.75">
      <c r="B49">
        <v>23</v>
      </c>
      <c r="C49">
        <f t="shared" si="0"/>
        <v>0.6388888888888888</v>
      </c>
      <c r="D49">
        <f t="shared" si="1"/>
        <v>-10.006924622674225</v>
      </c>
      <c r="E49">
        <f t="shared" si="2"/>
        <v>0.564363024111115</v>
      </c>
      <c r="F49">
        <f t="shared" si="3"/>
        <v>-3.856725658119237</v>
      </c>
      <c r="G49">
        <f t="shared" si="4"/>
        <v>-4.596266658713867</v>
      </c>
    </row>
    <row r="50" spans="2:7" ht="12.75">
      <c r="B50">
        <v>24</v>
      </c>
      <c r="C50">
        <f t="shared" si="0"/>
        <v>0.6666666666666666</v>
      </c>
      <c r="D50">
        <f t="shared" si="1"/>
        <v>-10.255197456936873</v>
      </c>
      <c r="E50">
        <f t="shared" si="2"/>
        <v>-1.007362217920237</v>
      </c>
      <c r="F50">
        <f t="shared" si="3"/>
        <v>-3.0000000000000027</v>
      </c>
      <c r="G50">
        <f t="shared" si="4"/>
        <v>-5.19615242270663</v>
      </c>
    </row>
    <row r="51" spans="2:7" ht="12.75">
      <c r="B51">
        <v>25</v>
      </c>
      <c r="C51">
        <f t="shared" si="0"/>
        <v>0.6944444444444444</v>
      </c>
      <c r="D51">
        <f t="shared" si="1"/>
        <v>-10.252485954658319</v>
      </c>
      <c r="E51">
        <f t="shared" si="2"/>
        <v>-2.653466920127535</v>
      </c>
      <c r="F51">
        <f t="shared" si="3"/>
        <v>-2.0521208599540164</v>
      </c>
      <c r="G51">
        <f t="shared" si="4"/>
        <v>-5.63815572471545</v>
      </c>
    </row>
    <row r="52" spans="2:7" ht="12.75">
      <c r="B52">
        <v>26</v>
      </c>
      <c r="C52">
        <f t="shared" si="0"/>
        <v>0.7222222222222222</v>
      </c>
      <c r="D52">
        <f t="shared" si="1"/>
        <v>-9.979720716401252</v>
      </c>
      <c r="E52">
        <f t="shared" si="2"/>
        <v>-4.332865649077714</v>
      </c>
      <c r="F52">
        <f t="shared" si="3"/>
        <v>-1.041889066001582</v>
      </c>
      <c r="G52">
        <f t="shared" si="4"/>
        <v>-5.908846518073248</v>
      </c>
    </row>
    <row r="53" spans="2:7" ht="12.75">
      <c r="B53">
        <v>27</v>
      </c>
      <c r="C53">
        <f t="shared" si="0"/>
        <v>0.75</v>
      </c>
      <c r="D53">
        <f t="shared" si="1"/>
        <v>-9.424777960769381</v>
      </c>
      <c r="E53">
        <f t="shared" si="2"/>
        <v>-5.999999999999999</v>
      </c>
      <c r="F53">
        <f t="shared" si="3"/>
        <v>-1.102633609417758E-15</v>
      </c>
      <c r="G53">
        <f t="shared" si="4"/>
        <v>-6</v>
      </c>
    </row>
    <row r="54" spans="2:7" ht="12.75">
      <c r="B54">
        <v>28</v>
      </c>
      <c r="C54">
        <f t="shared" si="0"/>
        <v>0.7777777777777778</v>
      </c>
      <c r="D54">
        <f t="shared" si="1"/>
        <v>-8.583468095967294</v>
      </c>
      <c r="E54">
        <f t="shared" si="2"/>
        <v>-7.606056684683821</v>
      </c>
      <c r="F54">
        <f t="shared" si="3"/>
        <v>1.0418890660015798</v>
      </c>
      <c r="G54">
        <f t="shared" si="4"/>
        <v>-5.908846518073249</v>
      </c>
    </row>
    <row r="55" spans="2:7" ht="12.75">
      <c r="B55">
        <v>29</v>
      </c>
      <c r="C55">
        <f t="shared" si="0"/>
        <v>0.8055555555555556</v>
      </c>
      <c r="D55">
        <f t="shared" si="1"/>
        <v>-7.460302649902978</v>
      </c>
      <c r="E55">
        <f t="shared" si="2"/>
        <v>-9.10039473803743</v>
      </c>
      <c r="F55">
        <f t="shared" si="3"/>
        <v>2.052120859954014</v>
      </c>
      <c r="G55">
        <f t="shared" si="4"/>
        <v>-5.63815572471545</v>
      </c>
    </row>
    <row r="56" spans="2:7" ht="12.75">
      <c r="B56">
        <v>30</v>
      </c>
      <c r="C56">
        <f t="shared" si="0"/>
        <v>0.8333333333333334</v>
      </c>
      <c r="D56">
        <f t="shared" si="1"/>
        <v>-6.068996821171088</v>
      </c>
      <c r="E56">
        <f t="shared" si="2"/>
        <v>-10.432140178689622</v>
      </c>
      <c r="F56">
        <f t="shared" si="3"/>
        <v>3.000000000000001</v>
      </c>
      <c r="G56">
        <f t="shared" si="4"/>
        <v>-5.196152422706632</v>
      </c>
    </row>
    <row r="57" spans="2:7" ht="12.75">
      <c r="B57">
        <v>31</v>
      </c>
      <c r="C57">
        <f t="shared" si="0"/>
        <v>0.8611111111111112</v>
      </c>
      <c r="D57">
        <f t="shared" si="1"/>
        <v>-4.432672946280969</v>
      </c>
      <c r="E57">
        <f t="shared" si="2"/>
        <v>-11.55189797034754</v>
      </c>
      <c r="F57">
        <f t="shared" si="3"/>
        <v>3.8567256581192355</v>
      </c>
      <c r="G57">
        <f t="shared" si="4"/>
        <v>-4.596266658713869</v>
      </c>
    </row>
    <row r="58" spans="2:7" ht="12.75">
      <c r="B58">
        <v>32</v>
      </c>
      <c r="C58">
        <f aca="true" t="shared" si="5" ref="C58:C89">B58/$C$24</f>
        <v>0.8888888888888888</v>
      </c>
      <c r="D58">
        <f aca="true" t="shared" si="6" ref="D58:D89">$D$3*COS($C58*2*PI())+($D$3-$D$5)*COS(($C58-0.25)*2*PI())*$C58*2*PI()</f>
        <v>-2.58373985652089</v>
      </c>
      <c r="E58">
        <f aca="true" t="shared" si="7" ref="E58:E89">$D$3*SIN($C58*2*PI())+($D$3-$D$5)*SIN(($C58-0.25)*2*PI())*$C58*2*PI()</f>
        <v>-12.41352421750009</v>
      </c>
      <c r="F58">
        <f t="shared" si="3"/>
        <v>4.5962666587138665</v>
      </c>
      <c r="G58">
        <f t="shared" si="4"/>
        <v>-3.8567256581192373</v>
      </c>
    </row>
    <row r="59" spans="2:7" ht="12.75">
      <c r="B59">
        <v>33</v>
      </c>
      <c r="C59">
        <f t="shared" si="5"/>
        <v>0.9166666666666666</v>
      </c>
      <c r="D59">
        <f t="shared" si="6"/>
        <v>-0.5634341088746622</v>
      </c>
      <c r="E59">
        <f t="shared" si="7"/>
        <v>-12.975896503288197</v>
      </c>
      <c r="F59">
        <f t="shared" si="3"/>
        <v>5.19615242270663</v>
      </c>
      <c r="G59">
        <f t="shared" si="4"/>
        <v>-3.0000000000000027</v>
      </c>
    </row>
    <row r="60" spans="2:7" ht="12.75">
      <c r="B60">
        <v>34</v>
      </c>
      <c r="C60">
        <f t="shared" si="5"/>
        <v>0.9444444444444444</v>
      </c>
      <c r="D60">
        <f t="shared" si="6"/>
        <v>1.5789789504758787</v>
      </c>
      <c r="E60">
        <f t="shared" si="7"/>
        <v>-13.204617388751867</v>
      </c>
      <c r="F60">
        <f t="shared" si="3"/>
        <v>5.638155724715449</v>
      </c>
      <c r="G60">
        <f t="shared" si="4"/>
        <v>-2.052120859954017</v>
      </c>
    </row>
    <row r="61" spans="2:7" ht="12.75">
      <c r="B61">
        <v>35</v>
      </c>
      <c r="C61">
        <f t="shared" si="5"/>
        <v>0.9722222222222222</v>
      </c>
      <c r="D61">
        <f t="shared" si="6"/>
        <v>3.787333809810034</v>
      </c>
      <c r="E61">
        <f t="shared" si="7"/>
        <v>-13.073585518462675</v>
      </c>
      <c r="F61">
        <f t="shared" si="3"/>
        <v>5.908846518073248</v>
      </c>
      <c r="G61">
        <f t="shared" si="4"/>
        <v>-1.0418890660015823</v>
      </c>
    </row>
    <row r="62" spans="2:7" ht="12.75">
      <c r="B62">
        <v>36</v>
      </c>
      <c r="C62">
        <f t="shared" si="5"/>
        <v>1</v>
      </c>
      <c r="D62">
        <f t="shared" si="6"/>
        <v>5.999999999999997</v>
      </c>
      <c r="E62">
        <f t="shared" si="7"/>
        <v>-12.566370614359174</v>
      </c>
      <c r="F62">
        <f t="shared" si="3"/>
        <v>6</v>
      </c>
      <c r="G62">
        <f t="shared" si="4"/>
        <v>-1.470178145890344E-15</v>
      </c>
    </row>
    <row r="63" spans="2:5" ht="12.75">
      <c r="B63">
        <v>37</v>
      </c>
      <c r="C63">
        <f t="shared" si="5"/>
        <v>1.0277777777777777</v>
      </c>
      <c r="D63">
        <f t="shared" si="6"/>
        <v>8.1515885239515</v>
      </c>
      <c r="E63">
        <f t="shared" si="7"/>
        <v>-11.67733289802872</v>
      </c>
    </row>
    <row r="64" spans="2:5" ht="12.75">
      <c r="B64">
        <v>38</v>
      </c>
      <c r="C64">
        <f t="shared" si="5"/>
        <v>1.0555555555555556</v>
      </c>
      <c r="D64">
        <f t="shared" si="6"/>
        <v>10.174882707689083</v>
      </c>
      <c r="E64">
        <f t="shared" si="7"/>
        <v>-10.412434083996526</v>
      </c>
    </row>
    <row r="65" spans="2:5" ht="12.75">
      <c r="B65">
        <v>39</v>
      </c>
      <c r="C65">
        <f t="shared" si="5"/>
        <v>1.0833333333333333</v>
      </c>
      <c r="D65">
        <f t="shared" si="6"/>
        <v>12.00293650548451</v>
      </c>
      <c r="E65">
        <f t="shared" si="7"/>
        <v>-8.789695867522425</v>
      </c>
    </row>
    <row r="66" spans="2:5" ht="12.75">
      <c r="B66">
        <v>40</v>
      </c>
      <c r="C66">
        <f t="shared" si="5"/>
        <v>1.1111111111111112</v>
      </c>
      <c r="D66">
        <f t="shared" si="6"/>
        <v>13.571274802757314</v>
      </c>
      <c r="E66">
        <f t="shared" si="7"/>
        <v>-6.839272541106835</v>
      </c>
    </row>
    <row r="67" spans="2:5" ht="12.75">
      <c r="B67">
        <v>41</v>
      </c>
      <c r="C67">
        <f t="shared" si="5"/>
        <v>1.1388888888888888</v>
      </c>
      <c r="D67">
        <f t="shared" si="6"/>
        <v>14.820123812325953</v>
      </c>
      <c r="E67">
        <f t="shared" si="7"/>
        <v>-4.603116688930668</v>
      </c>
    </row>
    <row r="68" spans="2:5" ht="12.75">
      <c r="B68">
        <v>42</v>
      </c>
      <c r="C68">
        <f t="shared" si="5"/>
        <v>1.1666666666666667</v>
      </c>
      <c r="D68">
        <f t="shared" si="6"/>
        <v>15.696595549639525</v>
      </c>
      <c r="E68">
        <f t="shared" si="7"/>
        <v>-2.134230435669547</v>
      </c>
    </row>
    <row r="69" spans="2:5" ht="12.75">
      <c r="B69">
        <v>43</v>
      </c>
      <c r="C69">
        <f t="shared" si="5"/>
        <v>1.1944444444444444</v>
      </c>
      <c r="D69">
        <f t="shared" si="6"/>
        <v>16.156748822845415</v>
      </c>
      <c r="E69">
        <f t="shared" si="7"/>
        <v>0.5044909808242259</v>
      </c>
    </row>
    <row r="70" spans="2:5" ht="12.75">
      <c r="B70">
        <v>44</v>
      </c>
      <c r="C70">
        <f t="shared" si="5"/>
        <v>1.2222222222222223</v>
      </c>
      <c r="D70">
        <f t="shared" si="6"/>
        <v>16.167450320524104</v>
      </c>
      <c r="E70">
        <f t="shared" si="7"/>
        <v>3.2418019705423498</v>
      </c>
    </row>
    <row r="71" spans="2:5" ht="12.75">
      <c r="B71">
        <v>45</v>
      </c>
      <c r="C71">
        <f t="shared" si="5"/>
        <v>1.25</v>
      </c>
      <c r="D71">
        <f t="shared" si="6"/>
        <v>15.707963267948967</v>
      </c>
      <c r="E71">
        <f t="shared" si="7"/>
        <v>5.9999999999999964</v>
      </c>
    </row>
    <row r="72" spans="2:5" ht="12.75">
      <c r="B72">
        <v>46</v>
      </c>
      <c r="C72">
        <f t="shared" si="5"/>
        <v>1.2777777777777777</v>
      </c>
      <c r="D72">
        <f t="shared" si="6"/>
        <v>14.771197700090145</v>
      </c>
      <c r="E72">
        <f t="shared" si="7"/>
        <v>8.697120363219181</v>
      </c>
    </row>
    <row r="73" spans="2:5" ht="12.75">
      <c r="B73">
        <v>47</v>
      </c>
      <c r="C73">
        <f t="shared" si="5"/>
        <v>1.3055555555555556</v>
      </c>
      <c r="D73">
        <f t="shared" si="6"/>
        <v>13.364565518090082</v>
      </c>
      <c r="E73">
        <f t="shared" si="7"/>
        <v>11.249370677340734</v>
      </c>
    </row>
    <row r="74" spans="2:5" ht="12.75">
      <c r="B74">
        <v>48</v>
      </c>
      <c r="C74">
        <f t="shared" si="5"/>
        <v>1.3333333333333333</v>
      </c>
      <c r="D74">
        <f t="shared" si="6"/>
        <v>11.51039491387375</v>
      </c>
      <c r="E74">
        <f t="shared" si="7"/>
        <v>13.573732832279404</v>
      </c>
    </row>
    <row r="75" spans="2:5" ht="12.75">
      <c r="B75">
        <v>49</v>
      </c>
      <c r="C75">
        <f t="shared" si="5"/>
        <v>1.3611111111111112</v>
      </c>
      <c r="D75">
        <f t="shared" si="6"/>
        <v>9.245872135932697</v>
      </c>
      <c r="E75">
        <f t="shared" si="7"/>
        <v>15.590651635167085</v>
      </c>
    </row>
    <row r="76" spans="2:5" ht="12.75">
      <c r="B76">
        <v>50</v>
      </c>
      <c r="C76">
        <f t="shared" si="5"/>
        <v>1.3888888888888888</v>
      </c>
      <c r="D76">
        <f t="shared" si="6"/>
        <v>6.622493521340447</v>
      </c>
      <c r="E76">
        <f t="shared" si="7"/>
        <v>17.226723407151823</v>
      </c>
    </row>
    <row r="77" spans="2:5" ht="12.75">
      <c r="B77">
        <v>51</v>
      </c>
      <c r="C77">
        <f t="shared" si="5"/>
        <v>1.4166666666666667</v>
      </c>
      <c r="D77">
        <f t="shared" si="6"/>
        <v>3.705026762464443</v>
      </c>
      <c r="E77">
        <f t="shared" si="7"/>
        <v>18.417294595990853</v>
      </c>
    </row>
    <row r="78" spans="2:5" ht="12.75">
      <c r="B78">
        <v>52</v>
      </c>
      <c r="C78">
        <f t="shared" si="5"/>
        <v>1.4444444444444444</v>
      </c>
      <c r="D78">
        <f t="shared" si="6"/>
        <v>0.5699969888274241</v>
      </c>
      <c r="E78">
        <f t="shared" si="7"/>
        <v>19.108880256938956</v>
      </c>
    </row>
    <row r="79" spans="2:5" ht="12.75">
      <c r="B79">
        <v>53</v>
      </c>
      <c r="C79">
        <f t="shared" si="5"/>
        <v>1.4722222222222223</v>
      </c>
      <c r="D79">
        <f t="shared" si="6"/>
        <v>-2.696270131274665</v>
      </c>
      <c r="E79">
        <f t="shared" si="7"/>
        <v>19.26131512258553</v>
      </c>
    </row>
    <row r="80" spans="2:5" ht="12.75">
      <c r="B80">
        <v>54</v>
      </c>
      <c r="C80">
        <f t="shared" si="5"/>
        <v>1.5</v>
      </c>
      <c r="D80">
        <f t="shared" si="6"/>
        <v>-5.999999999999995</v>
      </c>
      <c r="E80">
        <f t="shared" si="7"/>
        <v>18.849555921538762</v>
      </c>
    </row>
    <row r="81" spans="2:5" ht="12.75">
      <c r="B81">
        <v>55</v>
      </c>
      <c r="C81">
        <f t="shared" si="5"/>
        <v>1.5277777777777777</v>
      </c>
      <c r="D81">
        <f t="shared" si="6"/>
        <v>-9.24265220248686</v>
      </c>
      <c r="E81">
        <f t="shared" si="7"/>
        <v>17.865062502151567</v>
      </c>
    </row>
    <row r="82" spans="2:5" ht="12.75">
      <c r="B82">
        <v>56</v>
      </c>
      <c r="C82">
        <f t="shared" si="5"/>
        <v>1.5555555555555556</v>
      </c>
      <c r="D82">
        <f t="shared" si="6"/>
        <v>-12.323858646992365</v>
      </c>
      <c r="E82">
        <f t="shared" si="7"/>
        <v>16.316696952183634</v>
      </c>
    </row>
    <row r="83" spans="2:5" ht="12.75">
      <c r="B83">
        <v>57</v>
      </c>
      <c r="C83">
        <f t="shared" si="5"/>
        <v>1.5833333333333333</v>
      </c>
      <c r="D83">
        <f t="shared" si="6"/>
        <v>-15.144529159074295</v>
      </c>
      <c r="E83">
        <f t="shared" si="7"/>
        <v>14.231093960225083</v>
      </c>
    </row>
    <row r="84" spans="2:5" ht="12.75">
      <c r="B84">
        <v>58</v>
      </c>
      <c r="C84">
        <f t="shared" si="5"/>
        <v>1.6111111111111112</v>
      </c>
      <c r="D84">
        <f t="shared" si="6"/>
        <v>-17.61002846757687</v>
      </c>
      <c r="E84">
        <f t="shared" si="7"/>
        <v>11.652471730758553</v>
      </c>
    </row>
    <row r="85" spans="2:5" ht="12.75">
      <c r="B85">
        <v>59</v>
      </c>
      <c r="C85">
        <f t="shared" si="5"/>
        <v>1.6388888888888888</v>
      </c>
      <c r="D85">
        <f t="shared" si="6"/>
        <v>-19.63332300197768</v>
      </c>
      <c r="E85">
        <f t="shared" si="7"/>
        <v>8.641870353750242</v>
      </c>
    </row>
    <row r="86" spans="2:5" ht="12.75">
      <c r="B86">
        <v>60</v>
      </c>
      <c r="C86">
        <f t="shared" si="5"/>
        <v>1.6666666666666667</v>
      </c>
      <c r="D86">
        <f t="shared" si="6"/>
        <v>-21.13799364234218</v>
      </c>
      <c r="E86">
        <f t="shared" si="7"/>
        <v>5.275823089259342</v>
      </c>
    </row>
    <row r="87" spans="2:5" ht="12.75">
      <c r="B87">
        <v>61</v>
      </c>
      <c r="C87">
        <f t="shared" si="5"/>
        <v>1.6944444444444444</v>
      </c>
      <c r="D87">
        <f t="shared" si="6"/>
        <v>-22.061011691032515</v>
      </c>
      <c r="E87">
        <f t="shared" si="7"/>
        <v>1.644484958479059</v>
      </c>
    </row>
    <row r="88" spans="2:5" ht="12.75">
      <c r="B88">
        <v>62</v>
      </c>
      <c r="C88">
        <f t="shared" si="5"/>
        <v>1.7222222222222223</v>
      </c>
      <c r="D88">
        <f t="shared" si="6"/>
        <v>-22.355179924646954</v>
      </c>
      <c r="E88">
        <f t="shared" si="7"/>
        <v>-2.15073829200698</v>
      </c>
    </row>
    <row r="89" spans="2:5" ht="12.75">
      <c r="B89">
        <v>63</v>
      </c>
      <c r="C89">
        <f t="shared" si="5"/>
        <v>1.75</v>
      </c>
      <c r="D89">
        <f t="shared" si="6"/>
        <v>-21.991148575128555</v>
      </c>
      <c r="E89">
        <f t="shared" si="7"/>
        <v>-5.999999999999992</v>
      </c>
    </row>
    <row r="90" spans="2:5" ht="12.75">
      <c r="B90">
        <v>64</v>
      </c>
      <c r="C90">
        <f aca="true" t="shared" si="8" ref="C90:C121">B90/$C$24</f>
        <v>1.7777777777777777</v>
      </c>
      <c r="D90">
        <f aca="true" t="shared" si="9" ref="D90:D121">$D$3*COS($C90*2*PI())+($D$3-$D$5)*COS(($C90-0.25)*2*PI())*$C90*2*PI()</f>
        <v>-20.958927304212995</v>
      </c>
      <c r="E90">
        <f aca="true" t="shared" si="10" ref="E90:E121">$D$3*SIN($C90*2*PI())+($D$3-$D$5)*SIN(($C90-0.25)*2*PI())*$C90*2*PI()</f>
        <v>-9.78818404175454</v>
      </c>
    </row>
    <row r="91" spans="2:5" ht="12.75">
      <c r="B91">
        <v>65</v>
      </c>
      <c r="C91">
        <f t="shared" si="8"/>
        <v>1.8055555555555556</v>
      </c>
      <c r="D91">
        <f t="shared" si="9"/>
        <v>-19.268828386277185</v>
      </c>
      <c r="E91">
        <f t="shared" si="10"/>
        <v>-13.39834661664401</v>
      </c>
    </row>
    <row r="92" spans="2:5" ht="12.75">
      <c r="B92">
        <v>66</v>
      </c>
      <c r="C92">
        <f t="shared" si="8"/>
        <v>1.8333333333333333</v>
      </c>
      <c r="D92">
        <f t="shared" si="9"/>
        <v>-16.95179300657641</v>
      </c>
      <c r="E92">
        <f t="shared" si="10"/>
        <v>-16.71532548586919</v>
      </c>
    </row>
    <row r="93" spans="2:5" ht="12.75">
      <c r="B93">
        <v>67</v>
      </c>
      <c r="C93">
        <f t="shared" si="8"/>
        <v>1.8611111111111112</v>
      </c>
      <c r="D93">
        <f t="shared" si="9"/>
        <v>-14.05907132558442</v>
      </c>
      <c r="E93">
        <f t="shared" si="10"/>
        <v>-19.629405299986647</v>
      </c>
    </row>
    <row r="94" spans="2:5" ht="12.75">
      <c r="B94">
        <v>68</v>
      </c>
      <c r="C94">
        <f t="shared" si="8"/>
        <v>1.8888888888888888</v>
      </c>
      <c r="D94">
        <f t="shared" si="9"/>
        <v>-10.661247186160018</v>
      </c>
      <c r="E94">
        <f t="shared" si="10"/>
        <v>-22.03992259680354</v>
      </c>
    </row>
    <row r="95" spans="2:5" ht="12.75">
      <c r="B95">
        <v>69</v>
      </c>
      <c r="C95">
        <f t="shared" si="8"/>
        <v>1.9166666666666667</v>
      </c>
      <c r="D95">
        <f t="shared" si="9"/>
        <v>-6.846619416054239</v>
      </c>
      <c r="E95">
        <f t="shared" si="10"/>
        <v>-23.858692688693505</v>
      </c>
    </row>
    <row r="96" spans="2:5" ht="12.75">
      <c r="B96">
        <v>70</v>
      </c>
      <c r="C96">
        <f t="shared" si="8"/>
        <v>1.9444444444444444</v>
      </c>
      <c r="D96">
        <f t="shared" si="9"/>
        <v>-2.718972928130709</v>
      </c>
      <c r="E96">
        <f t="shared" si="10"/>
        <v>-25.01314312512606</v>
      </c>
    </row>
    <row r="97" spans="2:5" ht="12.75">
      <c r="B97">
        <v>71</v>
      </c>
      <c r="C97">
        <f t="shared" si="8"/>
        <v>1.9722222222222223</v>
      </c>
      <c r="D97">
        <f t="shared" si="9"/>
        <v>1.605206452739294</v>
      </c>
      <c r="E97">
        <f t="shared" si="10"/>
        <v>-25.449044726708376</v>
      </c>
    </row>
    <row r="98" spans="2:5" ht="12.75">
      <c r="B98">
        <v>72</v>
      </c>
      <c r="C98">
        <f t="shared" si="8"/>
        <v>2</v>
      </c>
      <c r="D98">
        <f t="shared" si="9"/>
        <v>5.999999999999989</v>
      </c>
      <c r="E98">
        <f t="shared" si="10"/>
        <v>-25.13274122871835</v>
      </c>
    </row>
    <row r="99" spans="2:5" ht="12.75">
      <c r="B99">
        <v>73</v>
      </c>
      <c r="C99">
        <f t="shared" si="8"/>
        <v>2.0277777777777777</v>
      </c>
      <c r="D99">
        <f t="shared" si="9"/>
        <v>10.333715881022222</v>
      </c>
      <c r="E99">
        <f t="shared" si="10"/>
        <v>-24.05279210627442</v>
      </c>
    </row>
    <row r="100" spans="2:5" ht="12.75">
      <c r="B100">
        <v>74</v>
      </c>
      <c r="C100">
        <f t="shared" si="8"/>
        <v>2.0555555555555554</v>
      </c>
      <c r="D100">
        <f t="shared" si="9"/>
        <v>14.472834586295654</v>
      </c>
      <c r="E100">
        <f t="shared" si="10"/>
        <v>-22.220959820370737</v>
      </c>
    </row>
    <row r="101" spans="2:5" ht="12.75">
      <c r="B101">
        <v>75</v>
      </c>
      <c r="C101">
        <f t="shared" si="8"/>
        <v>2.0833333333333335</v>
      </c>
      <c r="D101">
        <f t="shared" si="9"/>
        <v>18.286121812664117</v>
      </c>
      <c r="E101">
        <f t="shared" si="10"/>
        <v>-19.67249205292771</v>
      </c>
    </row>
    <row r="102" spans="2:5" ht="12.75">
      <c r="B102">
        <v>76</v>
      </c>
      <c r="C102">
        <f t="shared" si="8"/>
        <v>2.111111111111111</v>
      </c>
      <c r="D102">
        <f t="shared" si="9"/>
        <v>21.648782132396423</v>
      </c>
      <c r="E102">
        <f t="shared" si="10"/>
        <v>-16.465670920410282</v>
      </c>
    </row>
    <row r="103" spans="2:5" ht="12.75">
      <c r="B103">
        <v>77</v>
      </c>
      <c r="C103">
        <f t="shared" si="8"/>
        <v>2.138888888888889</v>
      </c>
      <c r="D103">
        <f t="shared" si="9"/>
        <v>24.4465221916294</v>
      </c>
      <c r="E103">
        <f t="shared" si="10"/>
        <v>-12.680624018569802</v>
      </c>
    </row>
    <row r="104" spans="2:5" ht="12.75">
      <c r="B104">
        <v>78</v>
      </c>
      <c r="C104">
        <f t="shared" si="8"/>
        <v>2.1666666666666665</v>
      </c>
      <c r="D104">
        <f t="shared" si="9"/>
        <v>26.579391735044815</v>
      </c>
      <c r="E104">
        <f t="shared" si="10"/>
        <v>-8.417415742849181</v>
      </c>
    </row>
    <row r="105" spans="2:5" ht="12.75">
      <c r="B105">
        <v>79</v>
      </c>
      <c r="C105">
        <f t="shared" si="8"/>
        <v>2.1944444444444446</v>
      </c>
      <c r="D105">
        <f t="shared" si="9"/>
        <v>27.96527455921961</v>
      </c>
      <c r="E105">
        <f t="shared" si="10"/>
        <v>-3.793460897782362</v>
      </c>
    </row>
    <row r="106" spans="2:5" ht="12.75">
      <c r="B106">
        <v>80</v>
      </c>
      <c r="C106">
        <f t="shared" si="8"/>
        <v>2.2222222222222223</v>
      </c>
      <c r="D106">
        <f t="shared" si="9"/>
        <v>28.542909528769798</v>
      </c>
      <c r="E106">
        <f t="shared" si="10"/>
        <v>1.059674613471608</v>
      </c>
    </row>
    <row r="107" spans="2:5" ht="12.75">
      <c r="B107">
        <v>81</v>
      </c>
      <c r="C107">
        <f t="shared" si="8"/>
        <v>2.25</v>
      </c>
      <c r="D107">
        <f t="shared" si="9"/>
        <v>28.27433388230814</v>
      </c>
      <c r="E107">
        <f t="shared" si="10"/>
        <v>5.999999999999986</v>
      </c>
    </row>
    <row r="108" spans="2:5" ht="12.75">
      <c r="B108">
        <v>82</v>
      </c>
      <c r="C108">
        <f t="shared" si="8"/>
        <v>2.2777777777777777</v>
      </c>
      <c r="D108">
        <f t="shared" si="9"/>
        <v>27.146656908335842</v>
      </c>
      <c r="E108">
        <f t="shared" si="10"/>
        <v>10.879247720289904</v>
      </c>
    </row>
    <row r="109" spans="2:5" ht="12.75">
      <c r="B109">
        <v>83</v>
      </c>
      <c r="C109">
        <f t="shared" si="8"/>
        <v>2.3055555555555554</v>
      </c>
      <c r="D109">
        <f t="shared" si="9"/>
        <v>25.173091254464282</v>
      </c>
      <c r="E109">
        <f t="shared" si="10"/>
        <v>15.5473225559473</v>
      </c>
    </row>
    <row r="110" spans="2:5" ht="12.75">
      <c r="B110">
        <v>84</v>
      </c>
      <c r="C110">
        <f t="shared" si="8"/>
        <v>2.3333333333333335</v>
      </c>
      <c r="D110">
        <f t="shared" si="9"/>
        <v>22.393191099279036</v>
      </c>
      <c r="E110">
        <f t="shared" si="10"/>
        <v>19.856918139459015</v>
      </c>
    </row>
    <row r="111" spans="2:5" ht="12.75">
      <c r="B111">
        <v>85</v>
      </c>
      <c r="C111">
        <f t="shared" si="8"/>
        <v>2.361111111111111</v>
      </c>
      <c r="D111">
        <f t="shared" si="9"/>
        <v>18.87227051523615</v>
      </c>
      <c r="E111">
        <f t="shared" si="10"/>
        <v>23.6681589648062</v>
      </c>
    </row>
    <row r="112" spans="2:5" ht="12.75">
      <c r="B112">
        <v>86</v>
      </c>
      <c r="C112">
        <f t="shared" si="8"/>
        <v>2.388888888888889</v>
      </c>
      <c r="D112">
        <f t="shared" si="9"/>
        <v>14.700000850979581</v>
      </c>
      <c r="E112">
        <f t="shared" si="10"/>
        <v>26.85312178645526</v>
      </c>
    </row>
    <row r="113" spans="2:5" ht="12.75">
      <c r="B113">
        <v>87</v>
      </c>
      <c r="C113">
        <f t="shared" si="8"/>
        <v>2.4166666666666665</v>
      </c>
      <c r="D113">
        <f t="shared" si="9"/>
        <v>9.988212069644083</v>
      </c>
      <c r="E113">
        <f t="shared" si="10"/>
        <v>29.300090781396143</v>
      </c>
    </row>
    <row r="114" spans="2:5" ht="12.75">
      <c r="B114">
        <v>88</v>
      </c>
      <c r="C114">
        <f t="shared" si="8"/>
        <v>2.4444444444444446</v>
      </c>
      <c r="D114">
        <f t="shared" si="9"/>
        <v>4.867948867434013</v>
      </c>
      <c r="E114">
        <f t="shared" si="10"/>
        <v>30.91740599331316</v>
      </c>
    </row>
    <row r="115" spans="2:5" ht="12.75">
      <c r="B115">
        <v>89</v>
      </c>
      <c r="C115">
        <f t="shared" si="8"/>
        <v>2.4722222222222223</v>
      </c>
      <c r="D115">
        <f t="shared" si="9"/>
        <v>-0.5141427742039211</v>
      </c>
      <c r="E115">
        <f t="shared" si="10"/>
        <v>31.636774330831226</v>
      </c>
    </row>
    <row r="116" spans="2:5" ht="12.75">
      <c r="B116">
        <v>90</v>
      </c>
      <c r="C116">
        <f t="shared" si="8"/>
        <v>2.5</v>
      </c>
      <c r="D116">
        <f t="shared" si="9"/>
        <v>-5.999999999999982</v>
      </c>
      <c r="E116">
        <f t="shared" si="10"/>
        <v>31.415926535897935</v>
      </c>
    </row>
    <row r="117" spans="2:5" ht="12.75">
      <c r="B117">
        <v>91</v>
      </c>
      <c r="C117">
        <f t="shared" si="8"/>
        <v>2.5277777777777777</v>
      </c>
      <c r="D117">
        <f t="shared" si="9"/>
        <v>-11.424779559557582</v>
      </c>
      <c r="E117">
        <f t="shared" si="10"/>
        <v>30.24052171039727</v>
      </c>
    </row>
    <row r="118" spans="2:5" ht="12.75">
      <c r="B118">
        <v>92</v>
      </c>
      <c r="C118">
        <f t="shared" si="8"/>
        <v>2.5555555555555554</v>
      </c>
      <c r="D118">
        <f t="shared" si="9"/>
        <v>-16.621810525598946</v>
      </c>
      <c r="E118">
        <f t="shared" si="10"/>
        <v>28.125222688557837</v>
      </c>
    </row>
    <row r="119" spans="2:5" ht="12.75">
      <c r="B119">
        <v>93</v>
      </c>
      <c r="C119">
        <f t="shared" si="8"/>
        <v>2.5833333333333335</v>
      </c>
      <c r="D119">
        <f t="shared" si="9"/>
        <v>-21.427714466253917</v>
      </c>
      <c r="E119">
        <f t="shared" si="10"/>
        <v>25.113890145630375</v>
      </c>
    </row>
    <row r="120" spans="2:5" ht="12.75">
      <c r="B120">
        <v>94</v>
      </c>
      <c r="C120">
        <f t="shared" si="8"/>
        <v>2.611111111111111</v>
      </c>
      <c r="D120">
        <f t="shared" si="9"/>
        <v>-25.68753579721598</v>
      </c>
      <c r="E120">
        <f t="shared" si="10"/>
        <v>21.278870110062023</v>
      </c>
    </row>
    <row r="121" spans="2:5" ht="12.75">
      <c r="B121">
        <v>95</v>
      </c>
      <c r="C121">
        <f t="shared" si="8"/>
        <v>2.638888888888889</v>
      </c>
      <c r="D121">
        <f t="shared" si="9"/>
        <v>-29.259721381281118</v>
      </c>
      <c r="E121">
        <f t="shared" si="10"/>
        <v>16.71937768338936</v>
      </c>
    </row>
    <row r="122" spans="2:5" ht="12.75">
      <c r="B122">
        <v>96</v>
      </c>
      <c r="C122">
        <f aca="true" t="shared" si="11" ref="C122:C153">B122/$C$24</f>
        <v>2.6666666666666665</v>
      </c>
      <c r="D122">
        <f aca="true" t="shared" si="12" ref="D122:D153">$D$3*COS($C122*2*PI())+($D$3-$D$5)*COS(($C122-0.25)*2*PI())*$C122*2*PI()</f>
        <v>-32.02078982774746</v>
      </c>
      <c r="E122">
        <f aca="true" t="shared" si="13" ref="E122:E153">$D$3*SIN($C122*2*PI())+($D$3-$D$5)*SIN(($C122-0.25)*2*PI())*$C122*2*PI()</f>
        <v>11.559008396438989</v>
      </c>
    </row>
    <row r="123" spans="2:5" ht="12.75">
      <c r="B123">
        <v>97</v>
      </c>
      <c r="C123">
        <f t="shared" si="11"/>
        <v>2.6944444444444446</v>
      </c>
      <c r="D123">
        <f t="shared" si="12"/>
        <v>-33.869537427406705</v>
      </c>
      <c r="E123">
        <f t="shared" si="13"/>
        <v>5.94243683708566</v>
      </c>
    </row>
    <row r="124" spans="2:5" ht="12.75">
      <c r="B124">
        <v>98</v>
      </c>
      <c r="C124">
        <f t="shared" si="11"/>
        <v>2.7222222222222223</v>
      </c>
      <c r="D124">
        <f t="shared" si="12"/>
        <v>-34.730639132892634</v>
      </c>
      <c r="E124">
        <f t="shared" si="13"/>
        <v>0.031389065063763155</v>
      </c>
    </row>
    <row r="125" spans="2:5" ht="12.75">
      <c r="B125">
        <v>99</v>
      </c>
      <c r="C125">
        <f t="shared" si="11"/>
        <v>2.75</v>
      </c>
      <c r="D125">
        <f t="shared" si="12"/>
        <v>-34.557519189487735</v>
      </c>
      <c r="E125">
        <f t="shared" si="13"/>
        <v>-5.999999999999979</v>
      </c>
    </row>
    <row r="126" spans="2:5" ht="12.75">
      <c r="B126">
        <v>100</v>
      </c>
      <c r="C126">
        <f t="shared" si="11"/>
        <v>2.7777777777777777</v>
      </c>
      <c r="D126">
        <f t="shared" si="12"/>
        <v>-33.33438651245871</v>
      </c>
      <c r="E126">
        <f t="shared" si="13"/>
        <v>-11.970311398825263</v>
      </c>
    </row>
    <row r="127" spans="2:5" ht="12.75">
      <c r="B127">
        <v>101</v>
      </c>
      <c r="C127">
        <f t="shared" si="11"/>
        <v>2.8055555555555554</v>
      </c>
      <c r="D127">
        <f t="shared" si="12"/>
        <v>-31.0773541226514</v>
      </c>
      <c r="E127">
        <f t="shared" si="13"/>
        <v>-17.696298495250595</v>
      </c>
    </row>
    <row r="128" spans="2:5" ht="12.75">
      <c r="B128">
        <v>102</v>
      </c>
      <c r="C128">
        <f t="shared" si="11"/>
        <v>2.8333333333333335</v>
      </c>
      <c r="D128">
        <f t="shared" si="12"/>
        <v>-27.83458919198172</v>
      </c>
      <c r="E128">
        <f t="shared" si="13"/>
        <v>-22.99851079304876</v>
      </c>
    </row>
    <row r="129" spans="2:5" ht="12.75">
      <c r="B129">
        <v>103</v>
      </c>
      <c r="C129">
        <f t="shared" si="11"/>
        <v>2.861111111111111</v>
      </c>
      <c r="D129">
        <f t="shared" si="12"/>
        <v>-23.68546970488792</v>
      </c>
      <c r="E129">
        <f t="shared" si="13"/>
        <v>-27.706912629625705</v>
      </c>
    </row>
    <row r="130" spans="2:5" ht="12.75">
      <c r="B130">
        <v>104</v>
      </c>
      <c r="C130">
        <f t="shared" si="11"/>
        <v>2.888888888888889</v>
      </c>
      <c r="D130">
        <f t="shared" si="12"/>
        <v>-18.738754515799133</v>
      </c>
      <c r="E130">
        <f t="shared" si="13"/>
        <v>-31.666320976106974</v>
      </c>
    </row>
    <row r="131" spans="2:5" ht="12.75">
      <c r="B131">
        <v>105</v>
      </c>
      <c r="C131">
        <f t="shared" si="11"/>
        <v>2.9166666666666665</v>
      </c>
      <c r="D131">
        <f t="shared" si="12"/>
        <v>-13.129804723233882</v>
      </c>
      <c r="E131">
        <f t="shared" si="13"/>
        <v>-34.74148887409878</v>
      </c>
    </row>
    <row r="132" spans="2:5" ht="12.75">
      <c r="B132">
        <v>106</v>
      </c>
      <c r="C132">
        <f t="shared" si="11"/>
        <v>2.9444444444444446</v>
      </c>
      <c r="D132">
        <f t="shared" si="12"/>
        <v>-7.016924806737254</v>
      </c>
      <c r="E132">
        <f t="shared" si="13"/>
        <v>-36.82166886150028</v>
      </c>
    </row>
    <row r="133" spans="2:5" ht="12.75">
      <c r="B133">
        <v>107</v>
      </c>
      <c r="C133">
        <f t="shared" si="11"/>
        <v>2.9722222222222223</v>
      </c>
      <c r="D133">
        <f t="shared" si="12"/>
        <v>-0.576920904331387</v>
      </c>
      <c r="E133">
        <f t="shared" si="13"/>
        <v>-37.82450393495409</v>
      </c>
    </row>
    <row r="134" spans="2:5" ht="12.75">
      <c r="B134">
        <v>108</v>
      </c>
      <c r="C134">
        <f t="shared" si="11"/>
        <v>3</v>
      </c>
      <c r="D134">
        <f t="shared" si="12"/>
        <v>5.999999999999908</v>
      </c>
      <c r="E134">
        <f t="shared" si="13"/>
        <v>-37.699111843077524</v>
      </c>
    </row>
    <row r="135" spans="2:5" ht="12.75">
      <c r="B135">
        <v>109</v>
      </c>
      <c r="C135">
        <f t="shared" si="11"/>
        <v>3.0277777777777777</v>
      </c>
      <c r="D135">
        <f t="shared" si="12"/>
        <v>12.515843238092874</v>
      </c>
      <c r="E135">
        <f t="shared" si="13"/>
        <v>-36.42825131452014</v>
      </c>
    </row>
    <row r="136" spans="2:5" ht="12.75">
      <c r="B136">
        <v>110</v>
      </c>
      <c r="C136">
        <f t="shared" si="11"/>
        <v>3.0555555555555554</v>
      </c>
      <c r="D136">
        <f t="shared" si="12"/>
        <v>18.77078646490217</v>
      </c>
      <c r="E136">
        <f t="shared" si="13"/>
        <v>-34.02948555674496</v>
      </c>
    </row>
    <row r="137" spans="2:5" ht="12.75">
      <c r="B137">
        <v>111</v>
      </c>
      <c r="C137">
        <f t="shared" si="11"/>
        <v>3.0833333333333335</v>
      </c>
      <c r="D137">
        <f t="shared" si="12"/>
        <v>24.56930711984371</v>
      </c>
      <c r="E137">
        <f t="shared" si="13"/>
        <v>-30.555288238333027</v>
      </c>
    </row>
    <row r="138" spans="2:5" ht="12.75">
      <c r="B138">
        <v>112</v>
      </c>
      <c r="C138">
        <f t="shared" si="11"/>
        <v>3.111111111111111</v>
      </c>
      <c r="D138">
        <f t="shared" si="12"/>
        <v>29.72628946203553</v>
      </c>
      <c r="E138">
        <f t="shared" si="13"/>
        <v>-26.092069299713764</v>
      </c>
    </row>
    <row r="139" spans="2:5" ht="12.75">
      <c r="B139">
        <v>113</v>
      </c>
      <c r="C139">
        <f t="shared" si="11"/>
        <v>3.138888888888889</v>
      </c>
      <c r="D139">
        <f t="shared" si="12"/>
        <v>34.07292057093289</v>
      </c>
      <c r="E139">
        <f t="shared" si="13"/>
        <v>-20.75813134820887</v>
      </c>
    </row>
    <row r="140" spans="2:5" ht="12.75">
      <c r="B140">
        <v>114</v>
      </c>
      <c r="C140">
        <f t="shared" si="11"/>
        <v>3.1666666666666665</v>
      </c>
      <c r="D140">
        <f t="shared" si="12"/>
        <v>37.46218792045014</v>
      </c>
      <c r="E140">
        <f t="shared" si="13"/>
        <v>-14.700601050028736</v>
      </c>
    </row>
    <row r="141" spans="2:5" ht="12.75">
      <c r="B141">
        <v>115</v>
      </c>
      <c r="C141">
        <f t="shared" si="11"/>
        <v>3.1944444444444446</v>
      </c>
      <c r="D141">
        <f t="shared" si="12"/>
        <v>39.773800295593794</v>
      </c>
      <c r="E141">
        <f t="shared" si="13"/>
        <v>-8.091412776388962</v>
      </c>
    </row>
    <row r="142" spans="2:5" ht="12.75">
      <c r="B142">
        <v>116</v>
      </c>
      <c r="C142">
        <f t="shared" si="11"/>
        <v>3.2222222222222223</v>
      </c>
      <c r="D142">
        <f t="shared" si="12"/>
        <v>40.918368737015484</v>
      </c>
      <c r="E142">
        <f t="shared" si="13"/>
        <v>-1.1224527435991378</v>
      </c>
    </row>
    <row r="143" spans="2:5" ht="12.75">
      <c r="B143">
        <v>117</v>
      </c>
      <c r="C143">
        <f t="shared" si="11"/>
        <v>3.25</v>
      </c>
      <c r="D143">
        <f t="shared" si="12"/>
        <v>40.84070449666731</v>
      </c>
      <c r="E143">
        <f t="shared" si="13"/>
        <v>5.99999999999997</v>
      </c>
    </row>
    <row r="144" spans="2:5" ht="12.75">
      <c r="B144">
        <v>118</v>
      </c>
      <c r="C144">
        <f t="shared" si="11"/>
        <v>3.2777777777777777</v>
      </c>
      <c r="D144">
        <f t="shared" si="12"/>
        <v>39.52211611658156</v>
      </c>
      <c r="E144">
        <f t="shared" si="13"/>
        <v>13.06137507736062</v>
      </c>
    </row>
    <row r="145" spans="2:5" ht="12.75">
      <c r="B145">
        <v>119</v>
      </c>
      <c r="C145">
        <f t="shared" si="11"/>
        <v>3.3055555555555554</v>
      </c>
      <c r="D145">
        <f t="shared" si="12"/>
        <v>36.9816169908385</v>
      </c>
      <c r="E145">
        <f t="shared" si="13"/>
        <v>19.845274434553883</v>
      </c>
    </row>
    <row r="146" spans="2:5" ht="12.75">
      <c r="B146">
        <v>120</v>
      </c>
      <c r="C146">
        <f t="shared" si="11"/>
        <v>3.3333333333333335</v>
      </c>
      <c r="D146">
        <f t="shared" si="12"/>
        <v>33.27598728468439</v>
      </c>
      <c r="E146">
        <f t="shared" si="13"/>
        <v>26.14010344663854</v>
      </c>
    </row>
    <row r="147" spans="2:5" ht="12.75">
      <c r="B147">
        <v>121</v>
      </c>
      <c r="C147">
        <f t="shared" si="11"/>
        <v>3.361111111111111</v>
      </c>
      <c r="D147">
        <f t="shared" si="12"/>
        <v>28.498668894539662</v>
      </c>
      <c r="E147">
        <f t="shared" si="13"/>
        <v>31.745666294445236</v>
      </c>
    </row>
    <row r="148" spans="2:5" ht="12.75">
      <c r="B148">
        <v>122</v>
      </c>
      <c r="C148">
        <f t="shared" si="11"/>
        <v>3.388888888888889</v>
      </c>
      <c r="D148">
        <f t="shared" si="12"/>
        <v>22.777508180618696</v>
      </c>
      <c r="E148">
        <f t="shared" si="13"/>
        <v>36.4795201657587</v>
      </c>
    </row>
    <row r="149" spans="2:5" ht="12.75">
      <c r="B149">
        <v>123</v>
      </c>
      <c r="C149">
        <f t="shared" si="11"/>
        <v>3.4166666666666665</v>
      </c>
      <c r="D149">
        <f t="shared" si="12"/>
        <v>16.271397376823693</v>
      </c>
      <c r="E149">
        <f t="shared" si="13"/>
        <v>40.182886966801426</v>
      </c>
    </row>
    <row r="150" spans="2:5" ht="12.75">
      <c r="B150">
        <v>124</v>
      </c>
      <c r="C150">
        <f t="shared" si="11"/>
        <v>3.4444444444444446</v>
      </c>
      <c r="D150">
        <f t="shared" si="12"/>
        <v>9.165900746040547</v>
      </c>
      <c r="E150">
        <f t="shared" si="13"/>
        <v>42.72593172968738</v>
      </c>
    </row>
    <row r="151" spans="2:5" ht="12.75">
      <c r="B151">
        <v>125</v>
      </c>
      <c r="C151">
        <f t="shared" si="11"/>
        <v>3.4722222222222223</v>
      </c>
      <c r="D151">
        <f t="shared" si="12"/>
        <v>1.6679845828667519</v>
      </c>
      <c r="E151">
        <f t="shared" si="13"/>
        <v>44.01223353907693</v>
      </c>
    </row>
    <row r="152" spans="2:5" ht="12.75">
      <c r="B152">
        <v>126</v>
      </c>
      <c r="C152">
        <f t="shared" si="11"/>
        <v>3.5</v>
      </c>
      <c r="D152">
        <f t="shared" si="12"/>
        <v>-6.0000000000000435</v>
      </c>
      <c r="E152">
        <f t="shared" si="13"/>
        <v>43.98229715025711</v>
      </c>
    </row>
    <row r="153" spans="2:5" ht="12.75">
      <c r="B153">
        <v>127</v>
      </c>
      <c r="C153">
        <f t="shared" si="11"/>
        <v>3.5277777777777777</v>
      </c>
      <c r="D153">
        <f t="shared" si="12"/>
        <v>-13.606906916628219</v>
      </c>
      <c r="E153">
        <f t="shared" si="13"/>
        <v>42.61598091864299</v>
      </c>
    </row>
    <row r="154" spans="2:5" ht="12.75">
      <c r="B154">
        <v>128</v>
      </c>
      <c r="C154">
        <f aca="true" t="shared" si="14" ref="C154:C170">B154/$C$24</f>
        <v>3.5555555555555554</v>
      </c>
      <c r="D154">
        <f aca="true" t="shared" si="15" ref="D154:D170">$D$3*COS($C154*2*PI())+($D$3-$D$5)*COS(($C154-0.25)*2*PI())*$C154*2*PI()</f>
        <v>-20.919762404205446</v>
      </c>
      <c r="E154">
        <f aca="true" t="shared" si="16" ref="E154:E170">$D$3*SIN($C154*2*PI())+($D$3-$D$5)*SIN(($C154-0.25)*2*PI())*$C154*2*PI()</f>
        <v>39.93374842493206</v>
      </c>
    </row>
    <row r="155" spans="2:5" ht="12.75">
      <c r="B155">
        <v>129</v>
      </c>
      <c r="C155">
        <f t="shared" si="14"/>
        <v>3.5833333333333335</v>
      </c>
      <c r="D155">
        <f t="shared" si="15"/>
        <v>-27.7108997734335</v>
      </c>
      <c r="E155">
        <f t="shared" si="16"/>
        <v>35.99668633103568</v>
      </c>
    </row>
    <row r="156" spans="2:5" ht="12.75">
      <c r="B156">
        <v>130</v>
      </c>
      <c r="C156">
        <f t="shared" si="14"/>
        <v>3.611111111111111</v>
      </c>
      <c r="D156">
        <f t="shared" si="15"/>
        <v>-33.765043126855076</v>
      </c>
      <c r="E156">
        <f t="shared" si="16"/>
        <v>30.905268489365493</v>
      </c>
    </row>
    <row r="157" spans="2:5" ht="12.75">
      <c r="B157">
        <v>131</v>
      </c>
      <c r="C157">
        <f t="shared" si="14"/>
        <v>3.638888888888889</v>
      </c>
      <c r="D157">
        <f t="shared" si="15"/>
        <v>-38.88611976058462</v>
      </c>
      <c r="E157">
        <f t="shared" si="16"/>
        <v>24.796885013028422</v>
      </c>
    </row>
    <row r="158" spans="2:5" ht="12.75">
      <c r="B158">
        <v>132</v>
      </c>
      <c r="C158">
        <f t="shared" si="14"/>
        <v>3.6666666666666665</v>
      </c>
      <c r="D158">
        <f t="shared" si="15"/>
        <v>-42.90358601315279</v>
      </c>
      <c r="E158">
        <f t="shared" si="16"/>
        <v>17.842193703618534</v>
      </c>
    </row>
    <row r="159" spans="2:5" ht="12.75">
      <c r="B159">
        <v>133</v>
      </c>
      <c r="C159">
        <f t="shared" si="14"/>
        <v>3.6944444444444446</v>
      </c>
      <c r="D159">
        <f t="shared" si="15"/>
        <v>-45.67806316378089</v>
      </c>
      <c r="E159">
        <f t="shared" si="16"/>
        <v>10.240388715692271</v>
      </c>
    </row>
    <row r="160" spans="2:5" ht="12.75">
      <c r="B160">
        <v>134</v>
      </c>
      <c r="C160">
        <f t="shared" si="14"/>
        <v>3.7222222222222223</v>
      </c>
      <c r="D160">
        <f t="shared" si="15"/>
        <v>-47.10609834113833</v>
      </c>
      <c r="E160">
        <f t="shared" si="16"/>
        <v>2.2135164221345134</v>
      </c>
    </row>
    <row r="161" spans="2:5" ht="12.75">
      <c r="B161">
        <v>135</v>
      </c>
      <c r="C161">
        <f t="shared" si="14"/>
        <v>3.75</v>
      </c>
      <c r="D161">
        <f t="shared" si="15"/>
        <v>-47.12388980384691</v>
      </c>
      <c r="E161">
        <f t="shared" si="16"/>
        <v>-5.999999999999959</v>
      </c>
    </row>
    <row r="162" spans="2:5" ht="12.75">
      <c r="B162">
        <v>136</v>
      </c>
      <c r="C162">
        <f t="shared" si="14"/>
        <v>3.7777777777777777</v>
      </c>
      <c r="D162">
        <f t="shared" si="15"/>
        <v>-45.70984572070441</v>
      </c>
      <c r="E162">
        <f t="shared" si="16"/>
        <v>-14.152438755895975</v>
      </c>
    </row>
    <row r="163" spans="2:5" ht="12.75">
      <c r="B163">
        <v>137</v>
      </c>
      <c r="C163">
        <f t="shared" si="14"/>
        <v>3.8055555555555554</v>
      </c>
      <c r="D163">
        <f t="shared" si="15"/>
        <v>-42.88587985902561</v>
      </c>
      <c r="E163">
        <f t="shared" si="16"/>
        <v>-21.994250373857167</v>
      </c>
    </row>
    <row r="164" spans="2:5" ht="12.75">
      <c r="B164">
        <v>138</v>
      </c>
      <c r="C164">
        <f t="shared" si="14"/>
        <v>3.8333333333333335</v>
      </c>
      <c r="D164">
        <f t="shared" si="15"/>
        <v>-38.717385377387046</v>
      </c>
      <c r="E164">
        <f t="shared" si="16"/>
        <v>-29.28169610022832</v>
      </c>
    </row>
    <row r="165" spans="2:5" ht="12.75">
      <c r="B165">
        <v>139</v>
      </c>
      <c r="C165">
        <f t="shared" si="14"/>
        <v>3.861111111111111</v>
      </c>
      <c r="D165">
        <f t="shared" si="15"/>
        <v>-33.3118680841914</v>
      </c>
      <c r="E165">
        <f t="shared" si="16"/>
        <v>-35.78441995926478</v>
      </c>
    </row>
    <row r="166" spans="2:5" ht="12.75">
      <c r="B166">
        <v>140</v>
      </c>
      <c r="C166">
        <f t="shared" si="14"/>
        <v>3.888888888888889</v>
      </c>
      <c r="D166">
        <f t="shared" si="15"/>
        <v>-26.81626184543827</v>
      </c>
      <c r="E166">
        <f t="shared" si="16"/>
        <v>-41.29271935541042</v>
      </c>
    </row>
    <row r="167" spans="2:5" ht="12.75">
      <c r="B167">
        <v>141</v>
      </c>
      <c r="C167">
        <f t="shared" si="14"/>
        <v>3.9166666666666665</v>
      </c>
      <c r="D167">
        <f t="shared" si="15"/>
        <v>-19.4129900304135</v>
      </c>
      <c r="E167">
        <f t="shared" si="16"/>
        <v>-45.62428505950407</v>
      </c>
    </row>
    <row r="168" spans="2:5" ht="12.75">
      <c r="B168">
        <v>142</v>
      </c>
      <c r="C168">
        <f t="shared" si="14"/>
        <v>3.9444444444444446</v>
      </c>
      <c r="D168">
        <f t="shared" si="15"/>
        <v>-11.314876685343844</v>
      </c>
      <c r="E168">
        <f t="shared" si="16"/>
        <v>-48.630194597874485</v>
      </c>
    </row>
    <row r="169" spans="2:5" ht="12.75">
      <c r="B169">
        <v>143</v>
      </c>
      <c r="C169">
        <f t="shared" si="14"/>
        <v>3.9722222222222223</v>
      </c>
      <c r="D169">
        <f t="shared" si="15"/>
        <v>-2.7590482614021177</v>
      </c>
      <c r="E169">
        <f t="shared" si="16"/>
        <v>-50.19996314319978</v>
      </c>
    </row>
    <row r="170" spans="2:5" ht="12.75">
      <c r="B170">
        <v>144</v>
      </c>
      <c r="C170">
        <f t="shared" si="14"/>
        <v>4</v>
      </c>
      <c r="D170">
        <f t="shared" si="15"/>
        <v>5.999999999999864</v>
      </c>
      <c r="E170">
        <f t="shared" si="16"/>
        <v>-50.2654824574367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Q17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4" max="4" width="13.140625" style="0" bestFit="1" customWidth="1"/>
  </cols>
  <sheetData>
    <row r="1" spans="3:6" ht="12.75">
      <c r="C1" s="3" t="s">
        <v>16</v>
      </c>
      <c r="D1" s="3" t="s">
        <v>4</v>
      </c>
      <c r="E1" s="3" t="s">
        <v>5</v>
      </c>
      <c r="F1" s="3" t="s">
        <v>14</v>
      </c>
    </row>
    <row r="2" spans="1:3" ht="12.75">
      <c r="A2" t="s">
        <v>0</v>
      </c>
      <c r="C2" s="2">
        <v>0.05</v>
      </c>
    </row>
    <row r="3" spans="3:6" ht="12.75">
      <c r="C3" s="3" t="s">
        <v>17</v>
      </c>
      <c r="D3" s="2">
        <v>4</v>
      </c>
      <c r="E3" s="4">
        <f>2*PI()*D3</f>
        <v>25.132741228718345</v>
      </c>
      <c r="F3" s="4">
        <f>$C$10*E3</f>
        <v>0</v>
      </c>
    </row>
    <row r="5" spans="3:6" ht="12.75">
      <c r="C5" s="3" t="s">
        <v>18</v>
      </c>
      <c r="D5" s="2">
        <v>2.5</v>
      </c>
      <c r="E5" s="4">
        <f>2*PI()*D5</f>
        <v>15.707963267948966</v>
      </c>
      <c r="F5" s="4">
        <f>$C$10*E5</f>
        <v>0</v>
      </c>
    </row>
    <row r="6" spans="2:17" ht="12.75">
      <c r="B6" s="2">
        <v>1</v>
      </c>
      <c r="P6" s="3"/>
      <c r="Q6" s="3"/>
    </row>
    <row r="7" ht="12.75">
      <c r="B7" s="1">
        <v>0</v>
      </c>
    </row>
    <row r="8" spans="3:5" ht="12.75">
      <c r="C8" s="3" t="s">
        <v>3</v>
      </c>
      <c r="D8" s="3" t="s">
        <v>1</v>
      </c>
      <c r="E8" s="3" t="s">
        <v>2</v>
      </c>
    </row>
    <row r="9" spans="4:5" ht="12.75">
      <c r="D9" s="5">
        <v>0</v>
      </c>
      <c r="E9" s="5">
        <v>0</v>
      </c>
    </row>
    <row r="10" spans="3:5" ht="12.75">
      <c r="C10" s="1">
        <f>spin_value/36/2</f>
        <v>0</v>
      </c>
      <c r="D10" s="4">
        <f>$D$3*COS($C10*2*PI())</f>
        <v>4</v>
      </c>
      <c r="E10" s="4">
        <f>$D$3*SIN($C10*2*PI())</f>
        <v>0</v>
      </c>
    </row>
    <row r="11" spans="4:5" ht="12.75">
      <c r="D11" s="4">
        <f>D$10+D20</f>
        <v>4</v>
      </c>
      <c r="E11" s="4">
        <f>E$10+E20</f>
        <v>-6.324555320336759</v>
      </c>
    </row>
    <row r="12" spans="2:3" ht="12.75">
      <c r="B12" s="6"/>
      <c r="C12" s="6"/>
    </row>
    <row r="13" spans="2:16" ht="12.75">
      <c r="B13" s="6"/>
      <c r="C13" s="6"/>
      <c r="P13" t="s">
        <v>20</v>
      </c>
    </row>
    <row r="14" spans="16:17" ht="12.75">
      <c r="P14" s="4">
        <f>2*SQRT(ABS(spin2_value)*ABS(spin4_value))</f>
        <v>6.324555320336759</v>
      </c>
      <c r="Q14" s="6"/>
    </row>
    <row r="15" ht="12.75">
      <c r="D15" t="s">
        <v>7</v>
      </c>
    </row>
    <row r="16" spans="2:5" ht="12.75">
      <c r="B16" s="6"/>
      <c r="D16" s="4">
        <f>D10/$D$3</f>
        <v>1</v>
      </c>
      <c r="E16" s="4">
        <f>E10/$D$3</f>
        <v>0</v>
      </c>
    </row>
    <row r="17" ht="12.75">
      <c r="D17" t="s">
        <v>13</v>
      </c>
    </row>
    <row r="18" spans="4:5" ht="12.75">
      <c r="D18" s="4">
        <f>E16</f>
        <v>0</v>
      </c>
      <c r="E18" s="4">
        <f>-D16</f>
        <v>-1</v>
      </c>
    </row>
    <row r="19" spans="3:4" ht="12.75">
      <c r="C19" t="s">
        <v>19</v>
      </c>
      <c r="D19" t="s">
        <v>9</v>
      </c>
    </row>
    <row r="20" spans="3:5" ht="12.75">
      <c r="C20" s="4">
        <f>F3-F5+P14</f>
        <v>6.324555320336759</v>
      </c>
      <c r="D20" s="4">
        <f>$C$20*D18</f>
        <v>0</v>
      </c>
      <c r="E20" s="4">
        <f>$C$20*E18</f>
        <v>-6.324555320336759</v>
      </c>
    </row>
    <row r="21" spans="2:16" ht="12.75">
      <c r="B21" s="6"/>
      <c r="C21" s="6"/>
      <c r="D21" s="6"/>
      <c r="E21" s="6"/>
      <c r="F21" s="6"/>
      <c r="G21" s="6"/>
      <c r="P21" t="s">
        <v>21</v>
      </c>
    </row>
    <row r="22" spans="2:17" ht="12.75">
      <c r="B22" s="6"/>
      <c r="C22" t="s">
        <v>12</v>
      </c>
      <c r="D22" s="6"/>
      <c r="E22" s="6"/>
      <c r="F22" s="6"/>
      <c r="G22" s="6"/>
      <c r="P22" s="4">
        <f>D11-spin4_value*D16</f>
        <v>1.5</v>
      </c>
      <c r="Q22" s="4">
        <f>E11-spin4_value*E16</f>
        <v>-6.324555320336759</v>
      </c>
    </row>
    <row r="23" ht="12.75">
      <c r="B23" s="2">
        <v>1</v>
      </c>
    </row>
    <row r="24" spans="3:16" ht="12.75">
      <c r="C24" s="2">
        <v>36</v>
      </c>
      <c r="D24" t="s">
        <v>10</v>
      </c>
      <c r="F24" t="s">
        <v>11</v>
      </c>
      <c r="P24" t="s">
        <v>11</v>
      </c>
    </row>
    <row r="25" spans="3:17" ht="12.75">
      <c r="C25" t="s">
        <v>3</v>
      </c>
      <c r="D25" s="3" t="s">
        <v>1</v>
      </c>
      <c r="E25" s="3" t="s">
        <v>2</v>
      </c>
      <c r="F25" s="3" t="s">
        <v>1</v>
      </c>
      <c r="G25" s="3" t="s">
        <v>2</v>
      </c>
      <c r="P25" s="3" t="s">
        <v>1</v>
      </c>
      <c r="Q25" s="3" t="s">
        <v>2</v>
      </c>
    </row>
    <row r="26" spans="2:17" ht="12.75">
      <c r="B26">
        <v>0</v>
      </c>
      <c r="C26">
        <f aca="true" t="shared" si="0" ref="C26:C57">B26/$C$24</f>
        <v>0</v>
      </c>
      <c r="D26">
        <f>$D$3*COS($C26*2*PI())+(($D$3-$D$5)*$C26*2*PI()+$P$14)*COS(($C26-0.25)*2*PI())</f>
        <v>4</v>
      </c>
      <c r="E26">
        <f>$D$3*SIN($C26*2*PI())+(($D$3-$D$5)*$C26*2*PI()+$P$14)*SIN(($C26-0.25)*2*PI())</f>
        <v>-6.324555320336759</v>
      </c>
      <c r="F26">
        <f aca="true" t="shared" si="1" ref="F26:F62">$D$3*COS($C26*2*PI())</f>
        <v>4</v>
      </c>
      <c r="G26">
        <f aca="true" t="shared" si="2" ref="G26:G62">$D$3*SIN($C26*2*PI())</f>
        <v>0</v>
      </c>
      <c r="P26">
        <f>$P$22+spin4_value*COS($C26*2*PI())</f>
        <v>4</v>
      </c>
      <c r="Q26">
        <f>$Q$22+spin4_value*SIN($C26*2*PI())</f>
        <v>-6.324555320336759</v>
      </c>
    </row>
    <row r="27" spans="2:17" ht="12.75">
      <c r="B27">
        <v>1</v>
      </c>
      <c r="C27">
        <f t="shared" si="0"/>
        <v>0.027777777777777776</v>
      </c>
      <c r="D27">
        <f>$D$3*COS($C27*2*PI())+(($D$3-$D$5)*$C27*2*PI()+$P$14)*COS(($C27-0.25)*2*PI())</f>
        <v>5.08293950458464</v>
      </c>
      <c r="E27">
        <f>$D$3*SIN($C27*2*PI())+(($D$3-$D$5)*$C27*2*PI()+$P$14)*SIN(($C27-0.25)*2*PI())</f>
        <v>-5.791700469992979</v>
      </c>
      <c r="F27">
        <f t="shared" si="1"/>
        <v>3.939231012048832</v>
      </c>
      <c r="G27">
        <f t="shared" si="2"/>
        <v>0.6945927106677213</v>
      </c>
      <c r="P27">
        <f aca="true" t="shared" si="3" ref="P27:P62">$P$22+spin4_value*COS($C27*2*PI())</f>
        <v>3.96201938253052</v>
      </c>
      <c r="Q27">
        <f aca="true" t="shared" si="4" ref="Q27:Q62">$Q$22+spin4_value*SIN($C27*2*PI())</f>
        <v>-5.890434876169433</v>
      </c>
    </row>
    <row r="28" spans="2:17" ht="12.75">
      <c r="B28">
        <v>2</v>
      </c>
      <c r="C28">
        <f t="shared" si="0"/>
        <v>0.05555555555555555</v>
      </c>
      <c r="D28">
        <f>$D$3*COS($C28*2*PI())+(($D$3-$D$5)*$C28*2*PI()+$P$14)*COS(($C28-0.25)*2*PI())</f>
        <v>6.100977128551609</v>
      </c>
      <c r="E28">
        <f>$D$3*SIN($C28*2*PI())+(($D$3-$D$5)*$C28*2*PI()+$P$14)*SIN(($C28-0.25)*2*PI())</f>
        <v>-5.067079296652293</v>
      </c>
      <c r="F28">
        <f t="shared" si="1"/>
        <v>3.7587704831436337</v>
      </c>
      <c r="G28">
        <f t="shared" si="2"/>
        <v>1.3680805733026749</v>
      </c>
      <c r="P28">
        <f t="shared" si="3"/>
        <v>3.8492315519647713</v>
      </c>
      <c r="Q28">
        <f t="shared" si="4"/>
        <v>-5.4695049620225875</v>
      </c>
    </row>
    <row r="29" spans="2:17" ht="12.75">
      <c r="B29">
        <v>3</v>
      </c>
      <c r="C29">
        <f t="shared" si="0"/>
        <v>0.08333333333333333</v>
      </c>
      <c r="D29">
        <f>$D$3*COS($C29*2*PI())+(($D$3-$D$5)*$C29*2*PI()+$P$14)*COS(($C29-0.25)*2*PI())</f>
        <v>7.019078357004858</v>
      </c>
      <c r="E29">
        <f>$D$3*SIN($C29*2*PI())+(($D$3-$D$5)*$C29*2*PI()+$P$14)*SIN(($C29-0.25)*2*PI())</f>
        <v>-4.157400336639493</v>
      </c>
      <c r="F29">
        <f t="shared" si="1"/>
        <v>3.464101615137755</v>
      </c>
      <c r="G29">
        <f t="shared" si="2"/>
        <v>1.9999999999999998</v>
      </c>
      <c r="P29">
        <f t="shared" si="3"/>
        <v>3.665063509461097</v>
      </c>
      <c r="Q29">
        <f t="shared" si="4"/>
        <v>-5.074555320336759</v>
      </c>
    </row>
    <row r="30" spans="2:17" ht="12.75">
      <c r="B30">
        <v>4</v>
      </c>
      <c r="C30">
        <f t="shared" si="0"/>
        <v>0.1111111111111111</v>
      </c>
      <c r="D30">
        <f>$D$3*COS($C30*2*PI())+(($D$3-$D$5)*$C30*2*PI()+$P$14)*COS(($C30-0.25)*2*PI())</f>
        <v>7.802649179968721</v>
      </c>
      <c r="E30">
        <f>$D$3*SIN($C30*2*PI())+(($D$3-$D$5)*$C30*2*PI()+$P$14)*SIN(($C30-0.25)*2*PI())</f>
        <v>-3.0759398845383403</v>
      </c>
      <c r="F30">
        <f t="shared" si="1"/>
        <v>3.064177772475912</v>
      </c>
      <c r="G30">
        <f t="shared" si="2"/>
        <v>2.571150438746157</v>
      </c>
      <c r="P30">
        <f t="shared" si="3"/>
        <v>3.415111107797445</v>
      </c>
      <c r="Q30">
        <f t="shared" si="4"/>
        <v>-4.717586296120411</v>
      </c>
    </row>
    <row r="31" spans="2:17" ht="12.75">
      <c r="B31">
        <v>5</v>
      </c>
      <c r="C31">
        <f t="shared" si="0"/>
        <v>0.1388888888888889</v>
      </c>
      <c r="D31">
        <f>$D$3*COS($C31*2*PI())+(($D$3-$D$5)*$C31*2*PI()+$P$14)*COS(($C31-0.25)*2*PI())</f>
        <v>8.418790728266144</v>
      </c>
      <c r="E31">
        <f>$D$3*SIN($C31*2*PI())+(($D$3-$D$5)*$C31*2*PI()+$P$14)*SIN(($C31-0.25)*2*PI())</f>
        <v>-1.8425750377177113</v>
      </c>
      <c r="F31">
        <f t="shared" si="1"/>
        <v>2.5711504387461575</v>
      </c>
      <c r="G31">
        <f t="shared" si="2"/>
        <v>3.064177772475912</v>
      </c>
      <c r="P31">
        <f t="shared" si="3"/>
        <v>3.1069690242163484</v>
      </c>
      <c r="Q31">
        <f t="shared" si="4"/>
        <v>-4.409444212539314</v>
      </c>
    </row>
    <row r="32" spans="2:17" ht="12.75">
      <c r="B32">
        <v>6</v>
      </c>
      <c r="C32">
        <f t="shared" si="0"/>
        <v>0.16666666666666666</v>
      </c>
      <c r="D32">
        <f>$D$3*COS($C32*2*PI())+(($D$3-$D$5)*$C32*2*PI()+$P$14)*COS(($C32-0.25)*2*PI())</f>
        <v>8.837575098227324</v>
      </c>
      <c r="E32">
        <f>$D$3*SIN($C32*2*PI())+(($D$3-$D$5)*$C32*2*PI()+$P$14)*SIN(($C32-0.25)*2*PI())</f>
        <v>-0.4835742084280734</v>
      </c>
      <c r="F32">
        <f t="shared" si="1"/>
        <v>2.0000000000000004</v>
      </c>
      <c r="G32">
        <f t="shared" si="2"/>
        <v>3.4641016151377544</v>
      </c>
      <c r="P32">
        <f t="shared" si="3"/>
        <v>2.75</v>
      </c>
      <c r="Q32">
        <f t="shared" si="4"/>
        <v>-4.159491810875663</v>
      </c>
    </row>
    <row r="33" spans="2:17" ht="12.75">
      <c r="B33">
        <v>7</v>
      </c>
      <c r="C33">
        <f t="shared" si="0"/>
        <v>0.19444444444444445</v>
      </c>
      <c r="D33">
        <f>$D$3*COS($C33*2*PI())+(($D$3-$D$5)*$C33*2*PI()+$P$14)*COS(($C33-0.25)*2*PI())</f>
        <v>9.03329520746329</v>
      </c>
      <c r="E33">
        <f>$D$3*SIN($C33*2*PI())+(($D$3-$D$5)*$C33*2*PI()+$P$14)*SIN(($C33-0.25)*2*PI())</f>
        <v>0.9688605170474722</v>
      </c>
      <c r="F33">
        <f t="shared" si="1"/>
        <v>1.3680805733026753</v>
      </c>
      <c r="G33">
        <f t="shared" si="2"/>
        <v>3.7587704831436333</v>
      </c>
      <c r="P33">
        <f t="shared" si="3"/>
        <v>2.355050358314172</v>
      </c>
      <c r="Q33">
        <f t="shared" si="4"/>
        <v>-3.975323768371988</v>
      </c>
    </row>
    <row r="34" spans="2:17" ht="12.75">
      <c r="B34">
        <v>8</v>
      </c>
      <c r="C34">
        <f t="shared" si="0"/>
        <v>0.2222222222222222</v>
      </c>
      <c r="D34">
        <f>$D$3*COS($C34*2*PI())+(($D$3-$D$5)*$C34*2*PI()+$P$14)*COS(($C34-0.25)*2*PI())</f>
        <v>8.985640359197587</v>
      </c>
      <c r="E34">
        <f>$D$3*SIN($C34*2*PI())+(($D$3-$D$5)*$C34*2*PI()+$P$14)*SIN(($C34-0.25)*2*PI())</f>
        <v>2.477295613273542</v>
      </c>
      <c r="F34">
        <f t="shared" si="1"/>
        <v>0.6945927106677217</v>
      </c>
      <c r="G34">
        <f t="shared" si="2"/>
        <v>3.939231012048832</v>
      </c>
      <c r="P34">
        <f t="shared" si="3"/>
        <v>1.934120444167326</v>
      </c>
      <c r="Q34">
        <f t="shared" si="4"/>
        <v>-3.862535937806239</v>
      </c>
    </row>
    <row r="35" spans="2:17" ht="12.75">
      <c r="B35">
        <v>9</v>
      </c>
      <c r="C35">
        <f t="shared" si="0"/>
        <v>0.25</v>
      </c>
      <c r="D35">
        <f>$D$3*COS($C35*2*PI())+(($D$3-$D$5)*$C35*2*PI()+$P$14)*COS(($C35-0.25)*2*PI())</f>
        <v>8.680749810529104</v>
      </c>
      <c r="E35">
        <f>$D$3*SIN($C35*2*PI())+(($D$3-$D$5)*$C35*2*PI()+$P$14)*SIN(($C35-0.25)*2*PI())</f>
        <v>4</v>
      </c>
      <c r="F35">
        <f t="shared" si="1"/>
        <v>2.45029690981724E-16</v>
      </c>
      <c r="G35">
        <f t="shared" si="2"/>
        <v>4</v>
      </c>
      <c r="P35">
        <f t="shared" si="3"/>
        <v>1.5000000000000002</v>
      </c>
      <c r="Q35">
        <f t="shared" si="4"/>
        <v>-3.824555320336759</v>
      </c>
    </row>
    <row r="36" spans="2:17" ht="12.75">
      <c r="B36">
        <v>10</v>
      </c>
      <c r="C36">
        <f t="shared" si="0"/>
        <v>0.2777777777777778</v>
      </c>
      <c r="D36">
        <f>$D$3*COS($C36*2*PI())+(($D$3-$D$5)*$C36*2*PI()+$P$14)*COS(($C36-0.25)*2*PI())</f>
        <v>8.112099071539049</v>
      </c>
      <c r="E36">
        <f>$D$3*SIN($C36*2*PI())+(($D$3-$D$5)*$C36*2*PI()+$P$14)*SIN(($C36-0.25)*2*PI())</f>
        <v>5.4920883840354024</v>
      </c>
      <c r="F36">
        <f t="shared" si="1"/>
        <v>-0.6945927106677212</v>
      </c>
      <c r="G36">
        <f t="shared" si="2"/>
        <v>3.939231012048832</v>
      </c>
      <c r="P36">
        <f t="shared" si="3"/>
        <v>1.0658795558326744</v>
      </c>
      <c r="Q36">
        <f t="shared" si="4"/>
        <v>-3.862535937806239</v>
      </c>
    </row>
    <row r="37" spans="2:17" ht="12.75">
      <c r="B37">
        <v>11</v>
      </c>
      <c r="C37">
        <f t="shared" si="0"/>
        <v>0.3055555555555556</v>
      </c>
      <c r="D37">
        <f>$D$3*COS($C37*2*PI())+(($D$3-$D$5)*$C37*2*PI()+$P$14)*COS(($C37-0.25)*2*PI())</f>
        <v>7.281177872222453</v>
      </c>
      <c r="E37">
        <f>$D$3*SIN($C37*2*PI())+(($D$3-$D$5)*$C37*2*PI()+$P$14)*SIN(($C37-0.25)*2*PI())</f>
        <v>6.906843105790346</v>
      </c>
      <c r="F37">
        <f t="shared" si="1"/>
        <v>-1.3680805733026749</v>
      </c>
      <c r="G37">
        <f t="shared" si="2"/>
        <v>3.7587704831436337</v>
      </c>
      <c r="P37">
        <f t="shared" si="3"/>
        <v>0.6449496416858282</v>
      </c>
      <c r="Q37">
        <f t="shared" si="4"/>
        <v>-3.9753237683719878</v>
      </c>
    </row>
    <row r="38" spans="2:17" ht="12.75">
      <c r="B38">
        <v>12</v>
      </c>
      <c r="C38">
        <f t="shared" si="0"/>
        <v>0.3333333333333333</v>
      </c>
      <c r="D38">
        <f>$D$3*COS($C38*2*PI())+(($D$3-$D$5)*$C38*2*PI()+$P$14)*COS(($C38-0.25)*2*PI())</f>
        <v>6.197924621402991</v>
      </c>
      <c r="E38">
        <f>$D$3*SIN($C38*2*PI())+(($D$3-$D$5)*$C38*2*PI()+$P$14)*SIN(($C38-0.25)*2*PI())</f>
        <v>8.19717560210103</v>
      </c>
      <c r="F38">
        <f t="shared" si="1"/>
        <v>-1.9999999999999991</v>
      </c>
      <c r="G38">
        <f t="shared" si="2"/>
        <v>3.464101615137755</v>
      </c>
      <c r="P38">
        <f t="shared" si="3"/>
        <v>0.25000000000000044</v>
      </c>
      <c r="Q38">
        <f t="shared" si="4"/>
        <v>-4.159491810875663</v>
      </c>
    </row>
    <row r="39" spans="2:17" ht="12.75">
      <c r="B39">
        <v>13</v>
      </c>
      <c r="C39">
        <f t="shared" si="0"/>
        <v>0.3611111111111111</v>
      </c>
      <c r="D39">
        <f>$D$3*COS($C39*2*PI())+(($D$3-$D$5)*$C39*2*PI()+$P$14)*COS(($C39-0.25)*2*PI())</f>
        <v>4.880889580657739</v>
      </c>
      <c r="E39">
        <f>$D$3*SIN($C39*2*PI())+(($D$3-$D$5)*$C39*2*PI()+$P$14)*SIN(($C39-0.25)*2*PI())</f>
        <v>9.317181804276052</v>
      </c>
      <c r="F39">
        <f t="shared" si="1"/>
        <v>-2.5711504387461575</v>
      </c>
      <c r="G39">
        <f t="shared" si="2"/>
        <v>3.064177772475912</v>
      </c>
      <c r="P39">
        <f t="shared" si="3"/>
        <v>-0.10696902421634835</v>
      </c>
      <c r="Q39">
        <f t="shared" si="4"/>
        <v>-4.409444212539314</v>
      </c>
    </row>
    <row r="40" spans="2:17" ht="12.75">
      <c r="B40">
        <v>14</v>
      </c>
      <c r="C40">
        <f t="shared" si="0"/>
        <v>0.3888888888888889</v>
      </c>
      <c r="D40">
        <f>$D$3*COS($C40*2*PI())+(($D$3-$D$5)*$C40*2*PI()+$P$14)*COS(($C40-0.25)*2*PI())</f>
        <v>3.3571076620250437</v>
      </c>
      <c r="E40">
        <f>$D$3*SIN($C40*2*PI())+(($D$3-$D$5)*$C40*2*PI()+$P$14)*SIN(($C40-0.25)*2*PI())</f>
        <v>10.223740424385543</v>
      </c>
      <c r="F40">
        <f t="shared" si="1"/>
        <v>-3.0641777724759116</v>
      </c>
      <c r="G40">
        <f t="shared" si="2"/>
        <v>2.571150438746158</v>
      </c>
      <c r="P40">
        <f t="shared" si="3"/>
        <v>-0.41511110779744476</v>
      </c>
      <c r="Q40">
        <f t="shared" si="4"/>
        <v>-4.717586296120411</v>
      </c>
    </row>
    <row r="41" spans="2:17" ht="12.75">
      <c r="B41">
        <v>15</v>
      </c>
      <c r="C41">
        <f t="shared" si="0"/>
        <v>0.4166666666666667</v>
      </c>
      <c r="D41">
        <f>$D$3*COS($C41*2*PI())+(($D$3-$D$5)*$C41*2*PI()+$P$14)*COS(($C41-0.25)*2*PI())</f>
        <v>1.6616714535242445</v>
      </c>
      <c r="E41">
        <f>$D$3*SIN($C41*2*PI())+(($D$3-$D$5)*$C41*2*PI()+$P$14)*SIN(($C41-0.25)*2*PI())</f>
        <v>10.87809938299082</v>
      </c>
      <c r="F41">
        <f t="shared" si="1"/>
        <v>-3.464101615137755</v>
      </c>
      <c r="G41">
        <f t="shared" si="2"/>
        <v>1.9999999999999998</v>
      </c>
      <c r="P41">
        <f t="shared" si="3"/>
        <v>-0.6650635094610968</v>
      </c>
      <c r="Q41">
        <f t="shared" si="4"/>
        <v>-5.074555320336759</v>
      </c>
    </row>
    <row r="42" spans="2:17" ht="12.75">
      <c r="B42">
        <v>16</v>
      </c>
      <c r="C42">
        <f t="shared" si="0"/>
        <v>0.4444444444444444</v>
      </c>
      <c r="D42">
        <f>$D$3*COS($C42*2*PI())+(($D$3-$D$5)*$C42*2*PI()+$P$14)*COS(($C42-0.25)*2*PI())</f>
        <v>-0.1629945398087349</v>
      </c>
      <c r="E42">
        <f>$D$3*SIN($C42*2*PI())+(($D$3-$D$5)*$C42*2*PI()+$P$14)*SIN(($C42-0.25)*2*PI())</f>
        <v>11.24739378303345</v>
      </c>
      <c r="F42">
        <f t="shared" si="1"/>
        <v>-3.7587704831436333</v>
      </c>
      <c r="G42">
        <f t="shared" si="2"/>
        <v>1.3680805733026755</v>
      </c>
      <c r="P42">
        <f t="shared" si="3"/>
        <v>-0.8492315519647708</v>
      </c>
      <c r="Q42">
        <f t="shared" si="4"/>
        <v>-5.469504962022587</v>
      </c>
    </row>
    <row r="43" spans="2:17" ht="12.75">
      <c r="B43">
        <v>17</v>
      </c>
      <c r="C43">
        <f t="shared" si="0"/>
        <v>0.4722222222222222</v>
      </c>
      <c r="D43">
        <f>$D$3*COS($C43*2*PI())+(($D$3-$D$5)*$C43*2*PI()+$P$14)*COS(($C43-0.25)*2*PI())</f>
        <v>-2.068146733822779</v>
      </c>
      <c r="E43">
        <f>$D$3*SIN($C43*2*PI())+(($D$3-$D$5)*$C43*2*PI()+$P$14)*SIN(($C43-0.25)*2*PI())</f>
        <v>11.306038960743654</v>
      </c>
      <c r="F43">
        <f t="shared" si="1"/>
        <v>-3.939231012048832</v>
      </c>
      <c r="G43">
        <f t="shared" si="2"/>
        <v>0.6945927106677228</v>
      </c>
      <c r="P43">
        <f t="shared" si="3"/>
        <v>-0.9620193825305199</v>
      </c>
      <c r="Q43">
        <f t="shared" si="4"/>
        <v>-5.890434876169432</v>
      </c>
    </row>
    <row r="44" spans="2:17" ht="12.75">
      <c r="B44">
        <v>18</v>
      </c>
      <c r="C44">
        <f t="shared" si="0"/>
        <v>0.5</v>
      </c>
      <c r="D44">
        <f>$D$3*COS($C44*2*PI())+(($D$3-$D$5)*$C44*2*PI()+$P$14)*COS(($C44-0.25)*2*PI())</f>
        <v>-3.999999999999999</v>
      </c>
      <c r="E44">
        <f>$D$3*SIN($C44*2*PI())+(($D$3-$D$5)*$C44*2*PI()+$P$14)*SIN(($C44-0.25)*2*PI())</f>
        <v>11.036944300721448</v>
      </c>
      <c r="F44">
        <f t="shared" si="1"/>
        <v>-4</v>
      </c>
      <c r="G44">
        <f t="shared" si="2"/>
        <v>4.90059381963448E-16</v>
      </c>
      <c r="P44">
        <f t="shared" si="3"/>
        <v>-1</v>
      </c>
      <c r="Q44">
        <f t="shared" si="4"/>
        <v>-6.324555320336759</v>
      </c>
    </row>
    <row r="45" spans="2:17" ht="12.75">
      <c r="B45">
        <v>19</v>
      </c>
      <c r="C45">
        <f t="shared" si="0"/>
        <v>0.5277777777777778</v>
      </c>
      <c r="D45">
        <f>$D$3*COS($C45*2*PI())+(($D$3-$D$5)*$C45*2*PI()+$P$14)*COS(($C45-0.25)*2*PI())</f>
        <v>-5.9012372634861645</v>
      </c>
      <c r="E45">
        <f>$D$3*SIN($C45*2*PI())+(($D$3-$D$5)*$C45*2*PI()+$P$14)*SIN(($C45-0.25)*2*PI())</f>
        <v>10.432497673085116</v>
      </c>
      <c r="F45">
        <f t="shared" si="1"/>
        <v>-3.939231012048832</v>
      </c>
      <c r="G45">
        <f t="shared" si="2"/>
        <v>-0.6945927106677219</v>
      </c>
      <c r="P45">
        <f t="shared" si="3"/>
        <v>-0.9620193825305199</v>
      </c>
      <c r="Q45">
        <f t="shared" si="4"/>
        <v>-6.758675764504085</v>
      </c>
    </row>
    <row r="46" spans="2:17" ht="12.75">
      <c r="B46">
        <v>20</v>
      </c>
      <c r="C46">
        <f t="shared" si="0"/>
        <v>0.5555555555555556</v>
      </c>
      <c r="D46">
        <f>$D$3*COS($C46*2*PI())+(($D$3-$D$5)*$C46*2*PI()+$P$14)*COS(($C46-0.25)*2*PI())</f>
        <v>-7.712709083029081</v>
      </c>
      <c r="E46">
        <f>$D$3*SIN($C46*2*PI())+(($D$3-$D$5)*$C46*2*PI()+$P$14)*SIN(($C46-0.25)*2*PI())</f>
        <v>9.495276447792616</v>
      </c>
      <c r="F46">
        <f t="shared" si="1"/>
        <v>-3.7587704831436337</v>
      </c>
      <c r="G46">
        <f t="shared" si="2"/>
        <v>-1.3680805733026746</v>
      </c>
      <c r="P46">
        <f t="shared" si="3"/>
        <v>-0.8492315519647713</v>
      </c>
      <c r="Q46">
        <f t="shared" si="4"/>
        <v>-7.179605678650931</v>
      </c>
    </row>
    <row r="47" spans="2:17" ht="12.75">
      <c r="B47">
        <v>21</v>
      </c>
      <c r="C47">
        <f t="shared" si="0"/>
        <v>0.5833333333333334</v>
      </c>
      <c r="D47">
        <f>$D$3*COS($C47*2*PI())+(($D$3-$D$5)*$C47*2*PI()+$P$14)*COS(($C47-0.25)*2*PI())</f>
        <v>-9.375272847197206</v>
      </c>
      <c r="E47">
        <f>$D$3*SIN($C47*2*PI())+(($D$3-$D$5)*$C47*2*PI()+$P$14)*SIN(($C47-0.25)*2*PI())</f>
        <v>8.23844890616648</v>
      </c>
      <c r="F47">
        <f t="shared" si="1"/>
        <v>-3.4641016151377544</v>
      </c>
      <c r="G47">
        <f t="shared" si="2"/>
        <v>-2.0000000000000004</v>
      </c>
      <c r="P47">
        <f t="shared" si="3"/>
        <v>-0.6650635094610964</v>
      </c>
      <c r="Q47">
        <f t="shared" si="4"/>
        <v>-7.574555320336759</v>
      </c>
    </row>
    <row r="48" spans="2:17" ht="12.75">
      <c r="B48">
        <v>22</v>
      </c>
      <c r="C48">
        <f t="shared" si="0"/>
        <v>0.6111111111111112</v>
      </c>
      <c r="D48">
        <f>$D$3*COS($C48*2*PI())+(($D$3-$D$5)*$C48*2*PI()+$P$14)*COS(($C48-0.25)*2*PI())</f>
        <v>-10.831714428583386</v>
      </c>
      <c r="E48">
        <f>$D$3*SIN($C48*2*PI())+(($D$3-$D$5)*$C48*2*PI()+$P$14)*SIN(($C48-0.25)*2*PI())</f>
        <v>6.6858392767771395</v>
      </c>
      <c r="F48">
        <f t="shared" si="1"/>
        <v>-3.064177772475912</v>
      </c>
      <c r="G48">
        <f t="shared" si="2"/>
        <v>-2.571150438746157</v>
      </c>
      <c r="P48">
        <f t="shared" si="3"/>
        <v>-0.415111107797445</v>
      </c>
      <c r="Q48">
        <f t="shared" si="4"/>
        <v>-7.931524344553107</v>
      </c>
    </row>
    <row r="49" spans="2:17" ht="12.75">
      <c r="B49">
        <v>23</v>
      </c>
      <c r="C49">
        <f t="shared" si="0"/>
        <v>0.6388888888888888</v>
      </c>
      <c r="D49">
        <f>$D$3*COS($C49*2*PI())+(($D$3-$D$5)*$C49*2*PI()+$P$14)*COS(($C49-0.25)*2*PI())</f>
        <v>-12.02869012050494</v>
      </c>
      <c r="E49">
        <f>$D$3*SIN($C49*2*PI())+(($D$3-$D$5)*$C49*2*PI()+$P$14)*SIN(($C49-0.25)*2*PI())</f>
        <v>4.871640286332376</v>
      </c>
      <c r="F49">
        <f t="shared" si="1"/>
        <v>-2.571150438746158</v>
      </c>
      <c r="G49">
        <f t="shared" si="2"/>
        <v>-3.0641777724759116</v>
      </c>
      <c r="P49">
        <f t="shared" si="3"/>
        <v>-0.1069690242163488</v>
      </c>
      <c r="Q49">
        <f t="shared" si="4"/>
        <v>-8.239666428134203</v>
      </c>
    </row>
    <row r="50" spans="2:17" ht="12.75">
      <c r="B50">
        <v>24</v>
      </c>
      <c r="C50">
        <f t="shared" si="0"/>
        <v>0.6666666666666666</v>
      </c>
      <c r="D50">
        <f>$D$3*COS($C50*2*PI())+(($D$3-$D$5)*$C50*2*PI()+$P$14)*COS(($C50-0.25)*2*PI())</f>
        <v>-12.918623667754316</v>
      </c>
      <c r="E50">
        <f>$D$3*SIN($C50*2*PI())+(($D$3-$D$5)*$C50*2*PI()+$P$14)*SIN(($C50-0.25)*2*PI())</f>
        <v>2.839768698620424</v>
      </c>
      <c r="F50">
        <f t="shared" si="1"/>
        <v>-2.0000000000000018</v>
      </c>
      <c r="G50">
        <f t="shared" si="2"/>
        <v>-3.4641016151377535</v>
      </c>
      <c r="P50">
        <f t="shared" si="3"/>
        <v>0.2499999999999989</v>
      </c>
      <c r="Q50">
        <f t="shared" si="4"/>
        <v>-8.489618829797855</v>
      </c>
    </row>
    <row r="51" spans="2:17" ht="12.75">
      <c r="B51">
        <v>25</v>
      </c>
      <c r="C51">
        <f t="shared" si="0"/>
        <v>0.6944444444444444</v>
      </c>
      <c r="D51">
        <f>$D$3*COS($C51*2*PI())+(($D$3-$D$5)*$C51*2*PI()+$P$14)*COS(($C51-0.25)*2*PI())</f>
        <v>-13.461492358603612</v>
      </c>
      <c r="E51">
        <f>$D$3*SIN($C51*2*PI())+(($D$3-$D$5)*$C51*2*PI()+$P$14)*SIN(($C51-0.25)*2*PI())</f>
        <v>0.6428714374300029</v>
      </c>
      <c r="F51">
        <f t="shared" si="1"/>
        <v>-1.3680805733026775</v>
      </c>
      <c r="G51">
        <f t="shared" si="2"/>
        <v>-3.758770483143633</v>
      </c>
      <c r="P51">
        <f t="shared" si="3"/>
        <v>0.6449496416858266</v>
      </c>
      <c r="Q51">
        <f t="shared" si="4"/>
        <v>-8.67378687230153</v>
      </c>
    </row>
    <row r="52" spans="2:17" ht="12.75">
      <c r="B52">
        <v>26</v>
      </c>
      <c r="C52">
        <f t="shared" si="0"/>
        <v>0.7222222222222222</v>
      </c>
      <c r="D52">
        <f>$D$3*COS($C52*2*PI())+(($D$3-$D$5)*$C52*2*PI()+$P$14)*COS(($C52-0.25)*2*PI())</f>
        <v>-13.626437562289723</v>
      </c>
      <c r="E52">
        <f>$D$3*SIN($C52*2*PI())+(($D$3-$D$5)*$C52*2*PI()+$P$14)*SIN(($C52-0.25)*2*PI())</f>
        <v>-1.6589978543720125</v>
      </c>
      <c r="F52">
        <f t="shared" si="1"/>
        <v>-0.6945927106677213</v>
      </c>
      <c r="G52">
        <f t="shared" si="2"/>
        <v>-3.939231012048832</v>
      </c>
      <c r="P52">
        <f t="shared" si="3"/>
        <v>1.0658795558326741</v>
      </c>
      <c r="Q52">
        <f t="shared" si="4"/>
        <v>-8.786574702867279</v>
      </c>
    </row>
    <row r="53" spans="2:17" ht="12.75">
      <c r="B53">
        <v>27</v>
      </c>
      <c r="C53">
        <f t="shared" si="0"/>
        <v>0.75</v>
      </c>
      <c r="D53">
        <f>$D$3*COS($C53*2*PI())+(($D$3-$D$5)*$C53*2*PI()+$P$14)*COS(($C53-0.25)*2*PI())</f>
        <v>-13.393138790913794</v>
      </c>
      <c r="E53">
        <f>$D$3*SIN($C53*2*PI())+(($D$3-$D$5)*$C53*2*PI()+$P$14)*SIN(($C53-0.25)*2*PI())</f>
        <v>-3.9999999999999982</v>
      </c>
      <c r="F53">
        <f t="shared" si="1"/>
        <v>-7.35089072945172E-16</v>
      </c>
      <c r="G53">
        <f t="shared" si="2"/>
        <v>-4</v>
      </c>
      <c r="P53">
        <f t="shared" si="3"/>
        <v>1.4999999999999996</v>
      </c>
      <c r="Q53">
        <f t="shared" si="4"/>
        <v>-8.82455532033676</v>
      </c>
    </row>
    <row r="54" spans="2:17" ht="12.75">
      <c r="B54">
        <v>28</v>
      </c>
      <c r="C54">
        <f t="shared" si="0"/>
        <v>0.7777777777777778</v>
      </c>
      <c r="D54">
        <f>$D$3*COS($C54*2*PI())+(($D$3-$D$5)*$C54*2*PI()+$P$14)*COS(($C54-0.25)*2*PI())</f>
        <v>-12.752896274631185</v>
      </c>
      <c r="E54">
        <f>$D$3*SIN($C54*2*PI())+(($D$3-$D$5)*$C54*2*PI()+$P$14)*SIN(($C54-0.25)*2*PI())</f>
        <v>-6.310386142936929</v>
      </c>
      <c r="F54">
        <f t="shared" si="1"/>
        <v>0.6945927106677199</v>
      </c>
      <c r="G54">
        <f t="shared" si="2"/>
        <v>-3.9392310120488325</v>
      </c>
      <c r="P54">
        <f t="shared" si="3"/>
        <v>1.934120444167325</v>
      </c>
      <c r="Q54">
        <f t="shared" si="4"/>
        <v>-8.786574702867279</v>
      </c>
    </row>
    <row r="55" spans="2:17" ht="12.75">
      <c r="B55">
        <v>29</v>
      </c>
      <c r="C55">
        <f t="shared" si="0"/>
        <v>0.8055555555555556</v>
      </c>
      <c r="D55">
        <f>$D$3*COS($C55*2*PI())+(($D$3-$D$5)*$C55*2*PI()+$P$14)*COS(($C55-0.25)*2*PI())</f>
        <v>-11.70937502336278</v>
      </c>
      <c r="E55">
        <f>$D$3*SIN($C55*2*PI())+(($D$3-$D$5)*$C55*2*PI()+$P$14)*SIN(($C55-0.25)*2*PI())</f>
        <v>-8.518575060267818</v>
      </c>
      <c r="F55">
        <f t="shared" si="1"/>
        <v>1.368080573302676</v>
      </c>
      <c r="G55">
        <f t="shared" si="2"/>
        <v>-3.7587704831436333</v>
      </c>
      <c r="P55">
        <f t="shared" si="3"/>
        <v>2.3550503583141724</v>
      </c>
      <c r="Q55">
        <f t="shared" si="4"/>
        <v>-8.67378687230153</v>
      </c>
    </row>
    <row r="56" spans="2:17" ht="12.75">
      <c r="B56">
        <v>30</v>
      </c>
      <c r="C56">
        <f t="shared" si="0"/>
        <v>0.8333333333333334</v>
      </c>
      <c r="D56">
        <f>$D$3*COS($C56*2*PI())+(($D$3-$D$5)*$C56*2*PI()+$P$14)*COS(($C56-0.25)*2*PI())</f>
        <v>-10.278973190929976</v>
      </c>
      <c r="E56">
        <f>$D$3*SIN($C56*2*PI())+(($D$3-$D$5)*$C56*2*PI()+$P$14)*SIN(($C56-0.25)*2*PI())</f>
        <v>-10.553370092293378</v>
      </c>
      <c r="F56">
        <f t="shared" si="1"/>
        <v>2.0000000000000004</v>
      </c>
      <c r="G56">
        <f t="shared" si="2"/>
        <v>-3.4641016151377544</v>
      </c>
      <c r="P56">
        <f t="shared" si="3"/>
        <v>2.75</v>
      </c>
      <c r="Q56">
        <f t="shared" si="4"/>
        <v>-8.489618829797855</v>
      </c>
    </row>
    <row r="57" spans="2:17" ht="12.75">
      <c r="B57">
        <v>31</v>
      </c>
      <c r="C57">
        <f t="shared" si="0"/>
        <v>0.8611111111111112</v>
      </c>
      <c r="D57">
        <f>$D$3*COS($C57*2*PI())+(($D$3-$D$5)*$C57*2*PI()+$P$14)*COS(($C57-0.25)*2*PI())</f>
        <v>-8.490788972896539</v>
      </c>
      <c r="E57">
        <f>$D$3*SIN($C57*2*PI())+(($D$3-$D$5)*$C57*2*PI()+$P$14)*SIN(($C57-0.25)*2*PI())</f>
        <v>-12.346247052890714</v>
      </c>
      <c r="F57">
        <f t="shared" si="1"/>
        <v>2.571150438746157</v>
      </c>
      <c r="G57">
        <f t="shared" si="2"/>
        <v>-3.0641777724759125</v>
      </c>
      <c r="P57">
        <f t="shared" si="3"/>
        <v>3.1069690242163484</v>
      </c>
      <c r="Q57">
        <f t="shared" si="4"/>
        <v>-8.239666428134203</v>
      </c>
    </row>
    <row r="58" spans="2:17" ht="12.75">
      <c r="B58">
        <v>32</v>
      </c>
      <c r="C58">
        <f aca="true" t="shared" si="5" ref="C58:C89">B58/$C$24</f>
        <v>0.8888888888888888</v>
      </c>
      <c r="D58">
        <f>$D$3*COS($C58*2*PI())+(($D$3-$D$5)*$C58*2*PI()+$P$14)*COS(($C58-0.25)*2*PI())</f>
        <v>-6.386172910639708</v>
      </c>
      <c r="E58">
        <f>$D$3*SIN($C58*2*PI())+(($D$3-$D$5)*$C58*2*PI()+$P$14)*SIN(($C58-0.25)*2*PI())</f>
        <v>-13.83363981662434</v>
      </c>
      <c r="F58">
        <f t="shared" si="1"/>
        <v>3.064177772475911</v>
      </c>
      <c r="G58">
        <f t="shared" si="2"/>
        <v>-2.5711504387461583</v>
      </c>
      <c r="P58">
        <f t="shared" si="3"/>
        <v>3.4151111077974443</v>
      </c>
      <c r="Q58">
        <f t="shared" si="4"/>
        <v>-7.931524344553108</v>
      </c>
    </row>
    <row r="59" spans="2:17" ht="12.75">
      <c r="B59">
        <v>33</v>
      </c>
      <c r="C59">
        <f t="shared" si="5"/>
        <v>0.9166666666666666</v>
      </c>
      <c r="D59">
        <f>$D$3*COS($C59*2*PI())+(($D$3-$D$5)*$C59*2*PI()+$P$14)*COS(($C59-0.25)*2*PI())</f>
        <v>-4.017865943716598</v>
      </c>
      <c r="E59">
        <f>$D$3*SIN($C59*2*PI())+(($D$3-$D$5)*$C59*2*PI()+$P$14)*SIN(($C59-0.25)*2*PI())</f>
        <v>-14.959147952517808</v>
      </c>
      <c r="F59">
        <f t="shared" si="1"/>
        <v>3.4641016151377535</v>
      </c>
      <c r="G59">
        <f t="shared" si="2"/>
        <v>-2.0000000000000018</v>
      </c>
      <c r="P59">
        <f t="shared" si="3"/>
        <v>3.665063509461096</v>
      </c>
      <c r="Q59">
        <f t="shared" si="4"/>
        <v>-7.57455532033676</v>
      </c>
    </row>
    <row r="60" spans="2:17" ht="12.75">
      <c r="B60">
        <v>34</v>
      </c>
      <c r="C60">
        <f t="shared" si="5"/>
        <v>0.9444444444444444</v>
      </c>
      <c r="D60">
        <f>$D$3*COS($C60*2*PI())+(($D$3-$D$5)*$C60*2*PI()+$P$14)*COS(($C60-0.25)*2*PI())</f>
        <v>-1.4487374146687482</v>
      </c>
      <c r="E60">
        <f>$D$3*SIN($C60*2*PI())+(($D$3-$D$5)*$C60*2*PI()+$P$14)*SIN(($C60-0.25)*2*PI())</f>
        <v>-15.675590934173771</v>
      </c>
      <c r="F60">
        <f t="shared" si="1"/>
        <v>3.7587704831436324</v>
      </c>
      <c r="G60">
        <f t="shared" si="2"/>
        <v>-1.3680805733026777</v>
      </c>
      <c r="P60">
        <f t="shared" si="3"/>
        <v>3.8492315519647704</v>
      </c>
      <c r="Q60">
        <f t="shared" si="4"/>
        <v>-7.179605678650932</v>
      </c>
    </row>
    <row r="61" spans="2:17" ht="12.75">
      <c r="B61">
        <v>35</v>
      </c>
      <c r="C61">
        <f t="shared" si="5"/>
        <v>0.9722222222222222</v>
      </c>
      <c r="D61">
        <f>$D$3*COS($C61*2*PI())+(($D$3-$D$5)*$C61*2*PI()+$P$14)*COS(($C61-0.25)*2*PI())</f>
        <v>1.249848974921255</v>
      </c>
      <c r="E61">
        <f>$D$3*SIN($C61*2*PI())+(($D$3-$D$5)*$C61*2*PI()+$P$14)*SIN(($C61-0.25)*2*PI())</f>
        <v>-15.94683616383579</v>
      </c>
      <c r="F61">
        <f t="shared" si="1"/>
        <v>3.939231012048832</v>
      </c>
      <c r="G61">
        <f t="shared" si="2"/>
        <v>-0.6945927106677215</v>
      </c>
      <c r="P61">
        <f t="shared" si="3"/>
        <v>3.96201938253052</v>
      </c>
      <c r="Q61">
        <f t="shared" si="4"/>
        <v>-6.758675764504085</v>
      </c>
    </row>
    <row r="62" spans="2:17" ht="12.75">
      <c r="B62">
        <v>36</v>
      </c>
      <c r="C62">
        <f t="shared" si="5"/>
        <v>1</v>
      </c>
      <c r="D62">
        <f>$D$3*COS($C62*2*PI())+(($D$3-$D$5)*$C62*2*PI()+$P$14)*COS(($C62-0.25)*2*PI())</f>
        <v>3.999999999999997</v>
      </c>
      <c r="E62">
        <f>$D$3*SIN($C62*2*PI())+(($D$3-$D$5)*$C62*2*PI()+$P$14)*SIN(($C62-0.25)*2*PI())</f>
        <v>-15.749333281106141</v>
      </c>
      <c r="F62">
        <f t="shared" si="1"/>
        <v>4</v>
      </c>
      <c r="G62">
        <f t="shared" si="2"/>
        <v>-9.80118763926896E-16</v>
      </c>
      <c r="P62">
        <f t="shared" si="3"/>
        <v>4</v>
      </c>
      <c r="Q62">
        <f t="shared" si="4"/>
        <v>-6.32455532033676</v>
      </c>
    </row>
    <row r="63" spans="2:5" ht="12.75">
      <c r="B63">
        <v>37</v>
      </c>
      <c r="C63">
        <f t="shared" si="5"/>
        <v>1.0277777777777777</v>
      </c>
      <c r="D63">
        <f>$D$3*COS($C63*2*PI())+(($D$3-$D$5)*$C63*2*PI()+$P$14)*COS(($C63-0.25)*2*PI())</f>
        <v>6.719535022387684</v>
      </c>
      <c r="E63">
        <f>$D$3*SIN($C63*2*PI())+(($D$3-$D$5)*$C63*2*PI()+$P$14)*SIN(($C63-0.25)*2*PI())</f>
        <v>-15.073294876177254</v>
      </c>
    </row>
    <row r="64" spans="2:5" ht="12.75">
      <c r="B64">
        <v>38</v>
      </c>
      <c r="C64">
        <f t="shared" si="5"/>
        <v>1.0555555555555556</v>
      </c>
      <c r="D64">
        <f>$D$3*COS($C64*2*PI())+(($D$3-$D$5)*$C64*2*PI()+$P$14)*COS(($C64-0.25)*2*PI())</f>
        <v>9.324441037506558</v>
      </c>
      <c r="E64">
        <f>$D$3*SIN($C64*2*PI())+(($D$3-$D$5)*$C64*2*PI()+$P$14)*SIN(($C64-0.25)*2*PI())</f>
        <v>-13.923473598932938</v>
      </c>
    </row>
    <row r="65" spans="2:5" ht="12.75">
      <c r="B65">
        <v>39</v>
      </c>
      <c r="C65">
        <f t="shared" si="5"/>
        <v>1.0833333333333333</v>
      </c>
      <c r="D65">
        <f>$D$3*COS($C65*2*PI())+(($D$3-$D$5)*$C65*2*PI()+$P$14)*COS(($C65-0.25)*2*PI())</f>
        <v>11.731467337389539</v>
      </c>
      <c r="E65">
        <f>$D$3*SIN($C65*2*PI())+(($D$3-$D$5)*$C65*2*PI()+$P$14)*SIN(($C65-0.25)*2*PI())</f>
        <v>-12.319497475693485</v>
      </c>
    </row>
    <row r="66" spans="2:5" ht="12.75">
      <c r="B66">
        <v>40</v>
      </c>
      <c r="C66">
        <f t="shared" si="5"/>
        <v>1.1111111111111112</v>
      </c>
      <c r="D66">
        <f>$D$3*COS($C66*2*PI())+(($D$3-$D$5)*$C66*2*PI()+$P$14)*COS(($C66-0.25)*2*PI())</f>
        <v>13.860779677198046</v>
      </c>
      <c r="E66">
        <f>$D$3*SIN($C66*2*PI())+(($D$3-$D$5)*$C66*2*PI()+$P$14)*SIN(($C66-0.25)*2*PI())</f>
        <v>-10.295738669015938</v>
      </c>
    </row>
    <row r="67" spans="2:5" ht="12.75">
      <c r="B67">
        <v>41</v>
      </c>
      <c r="C67">
        <f t="shared" si="5"/>
        <v>1.1388888888888888</v>
      </c>
      <c r="D67">
        <f>$D$3*COS($C67*2*PI())+(($D$3-$D$5)*$C67*2*PI()+$P$14)*COS(($C67-0.25)*2*PI())</f>
        <v>15.638589512743739</v>
      </c>
      <c r="E67">
        <f>$D$3*SIN($C67*2*PI())+(($D$3-$D$5)*$C67*2*PI()+$P$14)*SIN(($C67-0.25)*2*PI())</f>
        <v>-7.900705534947043</v>
      </c>
    </row>
    <row r="68" spans="2:5" ht="12.75">
      <c r="B68">
        <v>42</v>
      </c>
      <c r="C68">
        <f t="shared" si="5"/>
        <v>1.1666666666666667</v>
      </c>
      <c r="D68">
        <f>$D$3*COS($C68*2*PI())+(($D$3-$D$5)*$C68*2*PI()+$P$14)*COS(($C68-0.25)*2*PI())</f>
        <v>16.999672237281306</v>
      </c>
      <c r="E68">
        <f>$D$3*SIN($C68*2*PI())+(($D$3-$D$5)*$C68*2*PI()+$P$14)*SIN(($C68-0.25)*2*PI())</f>
        <v>-5.195963188812756</v>
      </c>
    </row>
    <row r="69" spans="2:5" ht="12.75">
      <c r="B69">
        <v>43</v>
      </c>
      <c r="C69">
        <f t="shared" si="5"/>
        <v>1.1944444444444444</v>
      </c>
      <c r="D69">
        <f>$D$3*COS($C69*2*PI())+(($D$3-$D$5)*$C69*2*PI()+$P$14)*COS(($C69-0.25)*2*PI())</f>
        <v>17.889689509743935</v>
      </c>
      <c r="E69">
        <f>$D$3*SIN($C69*2*PI())+(($D$3-$D$5)*$C69*2*PI()+$P$14)*SIN(($C69-0.25)*2*PI())</f>
        <v>-2.2546033919074877</v>
      </c>
    </row>
    <row r="70" spans="2:5" ht="12.75">
      <c r="B70">
        <v>44</v>
      </c>
      <c r="C70">
        <f t="shared" si="5"/>
        <v>1.2222222222222223</v>
      </c>
      <c r="D70">
        <f>$D$3*COS($C70*2*PI())+(($D$3-$D$5)*$C70*2*PI()+$P$14)*COS(($C70-0.25)*2*PI())</f>
        <v>18.26723476538186</v>
      </c>
      <c r="E70">
        <f>$D$3*SIN($C70*2*PI())+(($D$3-$D$5)*$C70*2*PI()+$P$14)*SIN(($C70-0.25)*2*PI())</f>
        <v>0.8407000954704911</v>
      </c>
    </row>
    <row r="71" spans="2:5" ht="12.75">
      <c r="B71">
        <v>45</v>
      </c>
      <c r="C71">
        <f t="shared" si="5"/>
        <v>1.25</v>
      </c>
      <c r="D71">
        <f>$D$3*COS($C71*2*PI())+(($D$3-$D$5)*$C71*2*PI()+$P$14)*COS(($C71-0.25)*2*PI())</f>
        <v>18.105527771298483</v>
      </c>
      <c r="E71">
        <f>$D$3*SIN($C71*2*PI())+(($D$3-$D$5)*$C71*2*PI()+$P$14)*SIN(($C71-0.25)*2*PI())</f>
        <v>3.9999999999999956</v>
      </c>
    </row>
    <row r="72" spans="2:5" ht="12.75">
      <c r="B72">
        <v>46</v>
      </c>
      <c r="C72">
        <f t="shared" si="5"/>
        <v>1.2777777777777777</v>
      </c>
      <c r="D72">
        <f>$D$3*COS($C72*2*PI())+(($D$3-$D$5)*$C72*2*PI()+$P$14)*COS(($C72-0.25)*2*PI())</f>
        <v>17.39369347772332</v>
      </c>
      <c r="E72">
        <f>$D$3*SIN($C72*2*PI())+(($D$3-$D$5)*$C72*2*PI()+$P$14)*SIN(($C72-0.25)*2*PI())</f>
        <v>7.1286839018384445</v>
      </c>
    </row>
    <row r="73" spans="2:5" ht="12.75">
      <c r="B73">
        <v>47</v>
      </c>
      <c r="C73">
        <f t="shared" si="5"/>
        <v>1.3055555555555556</v>
      </c>
      <c r="D73">
        <f>$D$3*COS($C73*2*PI())+(($D$3-$D$5)*$C73*2*PI()+$P$14)*COS(($C73-0.25)*2*PI())</f>
        <v>16.137572174503102</v>
      </c>
      <c r="E73">
        <f>$D$3*SIN($C73*2*PI())+(($D$3-$D$5)*$C73*2*PI()+$P$14)*SIN(($C73-0.25)*2*PI())</f>
        <v>10.130307014745295</v>
      </c>
    </row>
    <row r="74" spans="2:5" ht="12.75">
      <c r="B74">
        <v>48</v>
      </c>
      <c r="C74">
        <f t="shared" si="5"/>
        <v>1.3333333333333333</v>
      </c>
      <c r="D74">
        <f>$D$3*COS($C74*2*PI())+(($D$3-$D$5)*$C74*2*PI()+$P$14)*COS(($C74-0.25)*2*PI())</f>
        <v>14.36002176045698</v>
      </c>
      <c r="E74">
        <f>$D$3*SIN($C74*2*PI())+(($D$3-$D$5)*$C74*2*PI()+$P$14)*SIN(($C74-0.25)*2*PI())</f>
        <v>12.909564582485709</v>
      </c>
    </row>
    <row r="75" spans="2:5" ht="12.75">
      <c r="B75">
        <v>49</v>
      </c>
      <c r="C75">
        <f t="shared" si="5"/>
        <v>1.3611111111111112</v>
      </c>
      <c r="D75">
        <f>$D$3*COS($C75*2*PI())+(($D$3-$D$5)*$C75*2*PI()+$P$14)*COS(($C75-0.25)*2*PI())</f>
        <v>12.100688365135339</v>
      </c>
      <c r="E75">
        <f>$D$3*SIN($C75*2*PI())+(($D$3-$D$5)*$C75*2*PI()+$P$14)*SIN(($C75-0.25)*2*PI())</f>
        <v>15.375312301505375</v>
      </c>
    </row>
    <row r="76" spans="2:5" ht="12.75">
      <c r="B76">
        <v>50</v>
      </c>
      <c r="C76">
        <f t="shared" si="5"/>
        <v>1.3888888888888888</v>
      </c>
      <c r="D76">
        <f>$D$3*COS($C76*2*PI())+(($D$3-$D$5)*$C76*2*PI()+$P$14)*COS(($C76-0.25)*2*PI())</f>
        <v>9.415238159254375</v>
      </c>
      <c r="E76">
        <f>$D$3*SIN($C76*2*PI())+(($D$3-$D$5)*$C76*2*PI()+$P$14)*SIN(($C76-0.25)*2*PI())</f>
        <v>17.443539208863136</v>
      </c>
    </row>
    <row r="77" spans="2:5" ht="12.75">
      <c r="B77">
        <v>51</v>
      </c>
      <c r="C77">
        <f t="shared" si="5"/>
        <v>1.4166666666666667</v>
      </c>
      <c r="D77">
        <f>$D$3*COS($C77*2*PI())+(($D$3-$D$5)*$C77*2*PI()+$P$14)*COS(($C77-0.25)*2*PI())</f>
        <v>6.37406043390893</v>
      </c>
      <c r="E77">
        <f>$D$3*SIN($C77*2*PI())+(($D$3-$D$5)*$C77*2*PI()+$P$14)*SIN(($C77-0.25)*2*PI())</f>
        <v>19.040196522044806</v>
      </c>
    </row>
    <row r="78" spans="2:5" ht="12.75">
      <c r="B78">
        <v>52</v>
      </c>
      <c r="C78">
        <f t="shared" si="5"/>
        <v>1.4444444444444444</v>
      </c>
      <c r="D78">
        <f>$D$3*COS($C78*2*PI())+(($D$3-$D$5)*$C78*2*PI()+$P$14)*COS(($C78-0.25)*2*PI())</f>
        <v>3.060469369146226</v>
      </c>
      <c r="E78">
        <f>$D$3*SIN($C78*2*PI())+(($D$3-$D$5)*$C78*2*PI()+$P$14)*SIN(($C78-0.25)*2*PI())</f>
        <v>20.10378808531409</v>
      </c>
    </row>
    <row r="79" spans="2:5" ht="12.75">
      <c r="B79">
        <v>53</v>
      </c>
      <c r="C79">
        <f t="shared" si="5"/>
        <v>1.4722222222222223</v>
      </c>
      <c r="D79">
        <f>$D$3*COS($C79*2*PI())+(($D$3-$D$5)*$C79*2*PI()+$P$14)*COS(($C79-0.25)*2*PI())</f>
        <v>-0.43155121601972724</v>
      </c>
      <c r="E79">
        <f>$D$3*SIN($C79*2*PI())+(($D$3-$D$5)*$C79*2*PI()+$P$14)*SIN(($C79-0.25)*2*PI())</f>
        <v>20.58763336692793</v>
      </c>
    </row>
    <row r="80" spans="2:5" ht="12.75">
      <c r="B80">
        <v>54</v>
      </c>
      <c r="C80">
        <f t="shared" si="5"/>
        <v>1.5</v>
      </c>
      <c r="D80">
        <f>$D$3*COS($C80*2*PI())+(($D$3-$D$5)*$C80*2*PI()+$P$14)*COS(($C80-0.25)*2*PI())</f>
        <v>-3.999999999999994</v>
      </c>
      <c r="E80">
        <f>$D$3*SIN($C80*2*PI())+(($D$3-$D$5)*$C80*2*PI()+$P$14)*SIN(($C80-0.25)*2*PI())</f>
        <v>20.461722261490827</v>
      </c>
    </row>
    <row r="81" spans="2:5" ht="12.75">
      <c r="B81">
        <v>55</v>
      </c>
      <c r="C81">
        <f t="shared" si="5"/>
        <v>1.5277777777777777</v>
      </c>
      <c r="D81">
        <f>$D$3*COS($C81*2*PI())+(($D$3-$D$5)*$C81*2*PI()+$P$14)*COS(($C81-0.25)*2*PI())</f>
        <v>-7.537832781289206</v>
      </c>
      <c r="E81">
        <f>$D$3*SIN($C81*2*PI())+(($D$3-$D$5)*$C81*2*PI()+$P$14)*SIN(($C81-0.25)*2*PI())</f>
        <v>19.714092079269392</v>
      </c>
    </row>
    <row r="82" spans="2:5" ht="12.75">
      <c r="B82">
        <v>56</v>
      </c>
      <c r="C82">
        <f t="shared" si="5"/>
        <v>1.5555555555555556</v>
      </c>
      <c r="D82">
        <f>$D$3*COS($C82*2*PI())+(($D$3-$D$5)*$C82*2*PI()+$P$14)*COS(($C82-0.25)*2*PI())</f>
        <v>-10.936172991984016</v>
      </c>
      <c r="E82">
        <f>$D$3*SIN($C82*2*PI())+(($D$3-$D$5)*$C82*2*PI()+$P$14)*SIN(($C82-0.25)*2*PI())</f>
        <v>18.351670750073275</v>
      </c>
    </row>
    <row r="83" spans="2:5" ht="12.75">
      <c r="B83">
        <v>57</v>
      </c>
      <c r="C83">
        <f t="shared" si="5"/>
        <v>1.5833333333333333</v>
      </c>
      <c r="D83">
        <f>$D$3*COS($C83*2*PI())+(($D$3-$D$5)*$C83*2*PI()+$P$14)*COS(($C83-0.25)*2*PI())</f>
        <v>-14.08766182758188</v>
      </c>
      <c r="E83">
        <f>$D$3*SIN($C83*2*PI())+(($D$3-$D$5)*$C83*2*PI()+$P$14)*SIN(($C83-0.25)*2*PI())</f>
        <v>16.400546045220477</v>
      </c>
    </row>
    <row r="84" spans="2:5" ht="12.75">
      <c r="B84">
        <v>58</v>
      </c>
      <c r="C84">
        <f t="shared" si="5"/>
        <v>1.6111111111111112</v>
      </c>
      <c r="D84">
        <f>$D$3*COS($C84*2*PI())+(($D$3-$D$5)*$C84*2*PI()+$P$14)*COS(($C84-0.25)*2*PI())</f>
        <v>-16.88984492581272</v>
      </c>
      <c r="E84">
        <f>$D$3*SIN($C84*2*PI())+(($D$3-$D$5)*$C84*2*PI()+$P$14)*SIN(($C84-0.25)*2*PI())</f>
        <v>13.905638061254724</v>
      </c>
    </row>
    <row r="85" spans="2:5" ht="12.75">
      <c r="B85">
        <v>59</v>
      </c>
      <c r="C85">
        <f t="shared" si="5"/>
        <v>1.6388888888888888</v>
      </c>
      <c r="D85">
        <f>$D$3*COS($C85*2*PI())+(($D$3-$D$5)*$C85*2*PI()+$P$14)*COS(($C85-0.25)*2*PI())</f>
        <v>-19.248488904982526</v>
      </c>
      <c r="E85">
        <f>$D$3*SIN($C85*2*PI())+(($D$3-$D$5)*$C85*2*PI()+$P$14)*SIN(($C85-0.25)*2*PI())</f>
        <v>10.929770783561727</v>
      </c>
    </row>
    <row r="86" spans="2:5" ht="12.75">
      <c r="B86">
        <v>60</v>
      </c>
      <c r="C86">
        <f t="shared" si="5"/>
        <v>1.6666666666666667</v>
      </c>
      <c r="D86">
        <f>$D$3*COS($C86*2*PI())+(($D$3-$D$5)*$C86*2*PI()+$P$14)*COS(($C86-0.25)*2*PI())</f>
        <v>-21.080720806808298</v>
      </c>
      <c r="E86">
        <f>$D$3*SIN($C86*2*PI())+(($D$3-$D$5)*$C86*2*PI()+$P$14)*SIN(($C86-0.25)*2*PI())</f>
        <v>7.552157679005102</v>
      </c>
    </row>
    <row r="87" spans="2:5" ht="12.75">
      <c r="B87">
        <v>61</v>
      </c>
      <c r="C87">
        <f t="shared" si="5"/>
        <v>1.6944444444444444</v>
      </c>
      <c r="D87">
        <f>$D$3*COS($C87*2*PI())+(($D$3-$D$5)*$C87*2*PI()+$P$14)*COS(($C87-0.25)*2*PI())</f>
        <v>-22.31788666088426</v>
      </c>
      <c r="E87">
        <f>$D$3*SIN($C87*2*PI())+(($D$3-$D$5)*$C87*2*PI()+$P$14)*SIN(($C87-0.25)*2*PI())</f>
        <v>3.866335346384947</v>
      </c>
    </row>
    <row r="88" spans="2:5" ht="12.75">
      <c r="B88">
        <v>62</v>
      </c>
      <c r="C88">
        <f t="shared" si="5"/>
        <v>1.7222222222222223</v>
      </c>
      <c r="D88">
        <f>$D$3*COS($C88*2*PI())+(($D$3-$D$5)*$C88*2*PI()+$P$14)*COS(($C88-0.25)*2*PI())</f>
        <v>-22.908031968474</v>
      </c>
      <c r="E88">
        <f>$D$3*SIN($C88*2*PI())+(($D$3-$D$5)*$C88*2*PI()+$P$14)*SIN(($C88-0.25)*2*PI())</f>
        <v>-0.022402336568962955</v>
      </c>
    </row>
    <row r="89" spans="2:5" ht="12.75">
      <c r="B89">
        <v>63</v>
      </c>
      <c r="C89">
        <f t="shared" si="5"/>
        <v>1.75</v>
      </c>
      <c r="D89">
        <f>$D$3*COS($C89*2*PI())+(($D$3-$D$5)*$C89*2*PI()+$P$14)*COS(($C89-0.25)*2*PI())</f>
        <v>-22.817916751683175</v>
      </c>
      <c r="E89">
        <f>$D$3*SIN($C89*2*PI())+(($D$3-$D$5)*$C89*2*PI()+$P$14)*SIN(($C89-0.25)*2*PI())</f>
        <v>-3.9999999999999916</v>
      </c>
    </row>
    <row r="90" spans="2:5" ht="12.75">
      <c r="B90">
        <v>64</v>
      </c>
      <c r="C90">
        <f aca="true" t="shared" si="6" ref="C90:C121">B90/$C$24</f>
        <v>1.7777777777777777</v>
      </c>
      <c r="D90">
        <f>$D$3*COS($C90*2*PI())+(($D$3-$D$5)*$C90*2*PI()+$P$14)*COS(($C90-0.25)*2*PI())</f>
        <v>-22.03449068081546</v>
      </c>
      <c r="E90">
        <f>$D$3*SIN($C90*2*PI())+(($D$3-$D$5)*$C90*2*PI()+$P$14)*SIN(($C90-0.25)*2*PI())</f>
        <v>-7.946981660739965</v>
      </c>
    </row>
    <row r="91" spans="2:5" ht="12.75">
      <c r="B91">
        <v>65</v>
      </c>
      <c r="C91">
        <f t="shared" si="6"/>
        <v>1.8055555555555556</v>
      </c>
      <c r="D91">
        <f>$D$3*COS($C91*2*PI())+(($D$3-$D$5)*$C91*2*PI()+$P$14)*COS(($C91-0.25)*2*PI())</f>
        <v>-20.565769325643437</v>
      </c>
      <c r="E91">
        <f>$D$3*SIN($C91*2*PI())+(($D$3-$D$5)*$C91*2*PI()+$P$14)*SIN(($C91-0.25)*2*PI())</f>
        <v>-11.74203896922275</v>
      </c>
    </row>
    <row r="92" spans="2:5" ht="12.75">
      <c r="B92">
        <v>66</v>
      </c>
      <c r="C92">
        <f t="shared" si="6"/>
        <v>1.8333333333333333</v>
      </c>
      <c r="D92">
        <f>$D$3*COS($C92*2*PI())+(($D$3-$D$5)*$C92*2*PI()+$P$14)*COS(($C92-0.25)*2*PI())</f>
        <v>-18.441070329983972</v>
      </c>
      <c r="E92">
        <f>$D$3*SIN($C92*2*PI())+(($D$3-$D$5)*$C92*2*PI()+$P$14)*SIN(($C92-0.25)*2*PI())</f>
        <v>-15.265759072678048</v>
      </c>
    </row>
    <row r="93" spans="2:5" ht="12.75">
      <c r="B93">
        <v>67</v>
      </c>
      <c r="C93">
        <f t="shared" si="6"/>
        <v>1.8611111111111112</v>
      </c>
      <c r="D93">
        <f>$D$3*COS($C93*2*PI())+(($D$3-$D$5)*$C93*2*PI()+$P$14)*COS(($C93-0.25)*2*PI())</f>
        <v>-15.710587757374128</v>
      </c>
      <c r="E93">
        <f>$D$3*SIN($C93*2*PI())+(($D$3-$D$5)*$C93*2*PI()+$P$14)*SIN(($C93-0.25)*2*PI())</f>
        <v>-18.404377550120053</v>
      </c>
    </row>
    <row r="94" spans="2:5" ht="12.75">
      <c r="B94">
        <v>68</v>
      </c>
      <c r="C94">
        <f t="shared" si="6"/>
        <v>1.8888888888888888</v>
      </c>
      <c r="D94">
        <f>$D$3*COS($C94*2*PI())+(($D$3-$D$5)*$C94*2*PI()+$P$14)*COS(($C94-0.25)*2*PI())</f>
        <v>-12.444303407869059</v>
      </c>
      <c r="E94">
        <f>$D$3*SIN($C94*2*PI())+(($D$3-$D$5)*$C94*2*PI()+$P$14)*SIN(($C94-0.25)*2*PI())</f>
        <v>-21.05343860110192</v>
      </c>
    </row>
    <row r="95" spans="2:5" ht="12.75">
      <c r="B95">
        <v>69</v>
      </c>
      <c r="C95">
        <f t="shared" si="6"/>
        <v>1.9166666666666667</v>
      </c>
      <c r="D95">
        <f>$D$3*COS($C95*2*PI())+(($D$3-$D$5)*$C95*2*PI()+$P$14)*COS(($C95-0.25)*2*PI())</f>
        <v>-8.730254924101276</v>
      </c>
      <c r="E95">
        <f>$D$3*SIN($C95*2*PI())+(($D$3-$D$5)*$C95*2*PI()+$P$14)*SIN(($C95-0.25)*2*PI())</f>
        <v>-23.12124509157179</v>
      </c>
    </row>
    <row r="96" spans="2:5" ht="12.75">
      <c r="B96">
        <v>70</v>
      </c>
      <c r="C96">
        <f t="shared" si="6"/>
        <v>1.9444444444444444</v>
      </c>
      <c r="D96">
        <f>$D$3*COS($C96*2*PI())+(($D$3-$D$5)*$C96*2*PI()+$P$14)*COS(($C96-0.25)*2*PI())</f>
        <v>-4.6722013236236855</v>
      </c>
      <c r="E96">
        <f>$D$3*SIN($C96*2*PI())+(($D$3-$D$5)*$C96*2*PI()+$P$14)*SIN(($C96-0.25)*2*PI())</f>
        <v>-24.53198523645442</v>
      </c>
    </row>
    <row r="97" spans="2:5" ht="12.75">
      <c r="B97">
        <v>71</v>
      </c>
      <c r="C97">
        <f t="shared" si="6"/>
        <v>1.9722222222222223</v>
      </c>
      <c r="D97">
        <f>$D$3*COS($C97*2*PI())+(($D$3-$D$5)*$C97*2*PI()+$P$14)*COS(($C97-0.25)*2*PI())</f>
        <v>-0.38674654288180266</v>
      </c>
      <c r="E97">
        <f>$D$3*SIN($C97*2*PI())+(($D$3-$D$5)*$C97*2*PI()+$P$14)*SIN(($C97-0.25)*2*PI())</f>
        <v>-25.22843057002007</v>
      </c>
    </row>
    <row r="98" spans="2:5" ht="12.75">
      <c r="B98">
        <v>72</v>
      </c>
      <c r="C98">
        <f t="shared" si="6"/>
        <v>2</v>
      </c>
      <c r="D98">
        <f>$D$3*COS($C98*2*PI())+(($D$3-$D$5)*$C98*2*PI()+$P$14)*COS(($C98-0.25)*2*PI())</f>
        <v>3.9999999999999893</v>
      </c>
      <c r="E98">
        <f>$D$3*SIN($C98*2*PI())+(($D$3-$D$5)*$C98*2*PI()+$P$14)*SIN(($C98-0.25)*2*PI())</f>
        <v>-25.174111241875522</v>
      </c>
    </row>
    <row r="99" spans="2:5" ht="12.75">
      <c r="B99">
        <v>73</v>
      </c>
      <c r="C99">
        <f t="shared" si="6"/>
        <v>2.0277777777777777</v>
      </c>
      <c r="D99">
        <f>$D$3*COS($C99*2*PI())+(($D$3-$D$5)*$C99*2*PI()+$P$14)*COS(($C99-0.25)*2*PI())</f>
        <v>8.356130540190726</v>
      </c>
      <c r="E99">
        <f>$D$3*SIN($C99*2*PI())+(($D$3-$D$5)*$C99*2*PI()+$P$14)*SIN(($C99-0.25)*2*PI())</f>
        <v>-24.354889282361526</v>
      </c>
    </row>
    <row r="100" spans="2:5" ht="12.75">
      <c r="B100">
        <v>74</v>
      </c>
      <c r="C100">
        <f t="shared" si="6"/>
        <v>2.0555555555555554</v>
      </c>
      <c r="D100">
        <f>$D$3*COS($C100*2*PI())+(($D$3-$D$5)*$C100*2*PI()+$P$14)*COS(($C100-0.25)*2*PI())</f>
        <v>12.547904946461482</v>
      </c>
      <c r="E100">
        <f>$D$3*SIN($C100*2*PI())+(($D$3-$D$5)*$C100*2*PI()+$P$14)*SIN(($C100-0.25)*2*PI())</f>
        <v>-22.7798679012136</v>
      </c>
    </row>
    <row r="101" spans="2:5" ht="12.75">
      <c r="B101">
        <v>75</v>
      </c>
      <c r="C101">
        <f t="shared" si="6"/>
        <v>2.0833333333333335</v>
      </c>
      <c r="D101">
        <f>$D$3*COS($C101*2*PI())+(($D$3-$D$5)*$C101*2*PI()+$P$14)*COS(($C101-0.25)*2*PI())</f>
        <v>16.443856317774255</v>
      </c>
      <c r="E101">
        <f>$D$3*SIN($C101*2*PI())+(($D$3-$D$5)*$C101*2*PI()+$P$14)*SIN(($C101-0.25)*2*PI())</f>
        <v>-20.48159461474744</v>
      </c>
    </row>
    <row r="102" spans="2:5" ht="12.75">
      <c r="B102">
        <v>76</v>
      </c>
      <c r="C102">
        <f t="shared" si="6"/>
        <v>2.111111111111111</v>
      </c>
      <c r="D102">
        <f>$D$3*COS($C102*2*PI())+(($D$3-$D$5)*$C102*2*PI()+$P$14)*COS(($C102-0.25)*2*PI())</f>
        <v>19.918910174427385</v>
      </c>
      <c r="E102">
        <f>$D$3*SIN($C102*2*PI())+(($D$3-$D$5)*$C102*2*PI()+$P$14)*SIN(($C102-0.25)*2*PI())</f>
        <v>-17.515537453493526</v>
      </c>
    </row>
    <row r="103" spans="2:5" ht="12.75">
      <c r="B103">
        <v>77</v>
      </c>
      <c r="C103">
        <f t="shared" si="6"/>
        <v>2.138888888888889</v>
      </c>
      <c r="D103">
        <f>$D$3*COS($C103*2*PI())+(($D$3-$D$5)*$C103*2*PI()+$P$14)*COS(($C103-0.25)*2*PI())</f>
        <v>22.858388297221317</v>
      </c>
      <c r="E103">
        <f>$D$3*SIN($C103*2*PI())+(($D$3-$D$5)*$C103*2*PI()+$P$14)*SIN(($C103-0.25)*2*PI())</f>
        <v>-13.958836032176396</v>
      </c>
    </row>
    <row r="104" spans="2:5" ht="12.75">
      <c r="B104">
        <v>78</v>
      </c>
      <c r="C104">
        <f t="shared" si="6"/>
        <v>2.1666666666666665</v>
      </c>
      <c r="D104">
        <f>$D$3*COS($C104*2*PI())+(($D$3-$D$5)*$C104*2*PI()+$P$14)*COS(($C104-0.25)*2*PI())</f>
        <v>25.161769376335272</v>
      </c>
      <c r="E104">
        <f>$D$3*SIN($C104*2*PI())+(($D$3-$D$5)*$C104*2*PI()+$P$14)*SIN(($C104-0.25)*2*PI())</f>
        <v>-9.908352169197496</v>
      </c>
    </row>
    <row r="105" spans="2:5" ht="12.75">
      <c r="B105">
        <v>79</v>
      </c>
      <c r="C105">
        <f t="shared" si="6"/>
        <v>2.1944444444444446</v>
      </c>
      <c r="D105">
        <f>$D$3*COS($C105*2*PI())+(($D$3-$D$5)*$C105*2*PI()+$P$14)*COS(($C105-0.25)*2*PI())</f>
        <v>26.746083812024587</v>
      </c>
      <c r="E105">
        <f>$D$3*SIN($C105*2*PI())+(($D$3-$D$5)*$C105*2*PI()+$P$14)*SIN(($C105-0.25)*2*PI())</f>
        <v>-5.478067300862426</v>
      </c>
    </row>
    <row r="106" spans="2:5" ht="12.75">
      <c r="B106">
        <v>80</v>
      </c>
      <c r="C106">
        <f t="shared" si="6"/>
        <v>2.2222222222222223</v>
      </c>
      <c r="D106">
        <f>$D$3*COS($C106*2*PI())+(($D$3-$D$5)*$C106*2*PI()+$P$14)*COS(($C106-0.25)*2*PI())</f>
        <v>27.548829171566137</v>
      </c>
      <c r="E106">
        <f>$D$3*SIN($C106*2*PI())+(($D$3-$D$5)*$C106*2*PI()+$P$14)*SIN(($C106-0.25)*2*PI())</f>
        <v>-0.7958954223325674</v>
      </c>
    </row>
    <row r="107" spans="2:5" ht="12.75">
      <c r="B107">
        <v>81</v>
      </c>
      <c r="C107">
        <f t="shared" si="6"/>
        <v>2.25</v>
      </c>
      <c r="D107">
        <f>$D$3*COS($C107*2*PI())+(($D$3-$D$5)*$C107*2*PI()+$P$14)*COS(($C107-0.25)*2*PI())</f>
        <v>27.530305732067866</v>
      </c>
      <c r="E107">
        <f>$D$3*SIN($C107*2*PI())+(($D$3-$D$5)*$C107*2*PI()+$P$14)*SIN(($C107-0.25)*2*PI())</f>
        <v>3.9999999999999867</v>
      </c>
    </row>
    <row r="108" spans="2:5" ht="12.75">
      <c r="B108">
        <v>82</v>
      </c>
      <c r="C108">
        <f t="shared" si="6"/>
        <v>2.2777777777777777</v>
      </c>
      <c r="D108">
        <f>$D$3*COS($C108*2*PI())+(($D$3-$D$5)*$C108*2*PI()+$P$14)*COS(($C108-0.25)*2*PI())</f>
        <v>26.6752878839076</v>
      </c>
      <c r="E108">
        <f>$D$3*SIN($C108*2*PI())+(($D$3-$D$5)*$C108*2*PI()+$P$14)*SIN(($C108-0.25)*2*PI())</f>
        <v>8.765279419641486</v>
      </c>
    </row>
    <row r="109" spans="2:5" ht="12.75">
      <c r="B109">
        <v>83</v>
      </c>
      <c r="C109">
        <f t="shared" si="6"/>
        <v>2.3055555555555554</v>
      </c>
      <c r="D109">
        <f>$D$3*COS($C109*2*PI())+(($D$3-$D$5)*$C109*2*PI()+$P$14)*COS(($C109-0.25)*2*PI())</f>
        <v>24.99396647678376</v>
      </c>
      <c r="E109">
        <f>$D$3*SIN($C109*2*PI())+(($D$3-$D$5)*$C109*2*PI()+$P$14)*SIN(($C109-0.25)*2*PI())</f>
        <v>13.353770923700216</v>
      </c>
    </row>
    <row r="110" spans="2:5" ht="12.75">
      <c r="B110">
        <v>84</v>
      </c>
      <c r="C110">
        <f t="shared" si="6"/>
        <v>2.3333333333333335</v>
      </c>
      <c r="D110">
        <f>$D$3*COS($C110*2*PI())+(($D$3-$D$5)*$C110*2*PI()+$P$14)*COS(($C110-0.25)*2*PI())</f>
        <v>22.522118899510936</v>
      </c>
      <c r="E110">
        <f>$D$3*SIN($C110*2*PI())+(($D$3-$D$5)*$C110*2*PI()+$P$14)*SIN(($C110-0.25)*2*PI())</f>
        <v>17.621953562870424</v>
      </c>
    </row>
    <row r="111" spans="2:5" ht="12.75">
      <c r="B111">
        <v>85</v>
      </c>
      <c r="C111">
        <f t="shared" si="6"/>
        <v>2.361111111111111</v>
      </c>
      <c r="D111">
        <f>$D$3*COS($C111*2*PI())+(($D$3-$D$5)*$C111*2*PI()+$P$14)*COS(($C111-0.25)*2*PI())</f>
        <v>19.320487149612923</v>
      </c>
      <c r="E111">
        <f>$D$3*SIN($C111*2*PI())+(($D$3-$D$5)*$C111*2*PI()+$P$14)*SIN(($C111-0.25)*2*PI())</f>
        <v>21.433442798734717</v>
      </c>
    </row>
    <row r="112" spans="2:5" ht="12.75">
      <c r="B112">
        <v>86</v>
      </c>
      <c r="C112">
        <f t="shared" si="6"/>
        <v>2.388888888888889</v>
      </c>
      <c r="D112">
        <f>$D$3*COS($C112*2*PI())+(($D$3-$D$5)*$C112*2*PI()+$P$14)*COS(($C112-0.25)*2*PI())</f>
        <v>15.473368656483732</v>
      </c>
      <c r="E112">
        <f>$D$3*SIN($C112*2*PI())+(($D$3-$D$5)*$C112*2*PI()+$P$14)*SIN(($C112-0.25)*2*PI())</f>
        <v>24.66333799334071</v>
      </c>
    </row>
    <row r="113" spans="2:5" ht="12.75">
      <c r="B113">
        <v>87</v>
      </c>
      <c r="C113">
        <f t="shared" si="6"/>
        <v>2.4166666666666665</v>
      </c>
      <c r="D113">
        <f>$D$3*COS($C113*2*PI())+(($D$3-$D$5)*$C113*2*PI()+$P$14)*COS(($C113-0.25)*2*PI())</f>
        <v>11.086449414293671</v>
      </c>
      <c r="E113">
        <f>$D$3*SIN($C113*2*PI())+(($D$3-$D$5)*$C113*2*PI()+$P$14)*SIN(($C113-0.25)*2*PI())</f>
        <v>27.202293661098764</v>
      </c>
    </row>
    <row r="114" spans="2:5" ht="12.75">
      <c r="B114">
        <v>88</v>
      </c>
      <c r="C114">
        <f t="shared" si="6"/>
        <v>2.4444444444444446</v>
      </c>
      <c r="D114">
        <f>$D$3*COS($C114*2*PI())+(($D$3-$D$5)*$C114*2*PI()+$P$14)*COS(($C114-0.25)*2*PI())</f>
        <v>6.283933278101163</v>
      </c>
      <c r="E114">
        <f>$D$3*SIN($C114*2*PI())+(($D$3-$D$5)*$C114*2*PI()+$P$14)*SIN(($C114-0.25)*2*PI())</f>
        <v>28.96018238759475</v>
      </c>
    </row>
    <row r="115" spans="2:5" ht="12.75">
      <c r="B115">
        <v>89</v>
      </c>
      <c r="C115">
        <f t="shared" si="6"/>
        <v>2.4722222222222223</v>
      </c>
      <c r="D115">
        <f>$D$3*COS($C115*2*PI())+(($D$3-$D$5)*$C115*2*PI()+$P$14)*COS(($C115-0.25)*2*PI())</f>
        <v>1.205044301783332</v>
      </c>
      <c r="E115">
        <f>$D$3*SIN($C115*2*PI())+(($D$3-$D$5)*$C115*2*PI()+$P$14)*SIN(($C115-0.25)*2*PI())</f>
        <v>29.869227773112204</v>
      </c>
    </row>
    <row r="116" spans="2:5" ht="12.75">
      <c r="B116">
        <v>90</v>
      </c>
      <c r="C116">
        <f t="shared" si="6"/>
        <v>2.5</v>
      </c>
      <c r="D116">
        <f>$D$3*COS($C116*2*PI())+(($D$3-$D$5)*$C116*2*PI()+$P$14)*COS(($C116-0.25)*2*PI())</f>
        <v>-3.9999999999999836</v>
      </c>
      <c r="E116">
        <f>$D$3*SIN($C116*2*PI())+(($D$3-$D$5)*$C116*2*PI()+$P$14)*SIN(($C116-0.25)*2*PI())</f>
        <v>29.88650022226021</v>
      </c>
    </row>
    <row r="117" spans="2:5" ht="12.75">
      <c r="B117">
        <v>91</v>
      </c>
      <c r="C117">
        <f t="shared" si="6"/>
        <v>2.5277777777777777</v>
      </c>
      <c r="D117">
        <f>$D$3*COS($C117*2*PI())+(($D$3-$D$5)*$C117*2*PI()+$P$14)*COS(($C117-0.25)*2*PI())</f>
        <v>-9.174428299092245</v>
      </c>
      <c r="E117">
        <f>$D$3*SIN($C117*2*PI())+(($D$3-$D$5)*$C117*2*PI()+$P$14)*SIN(($C117-0.25)*2*PI())</f>
        <v>28.995686485453675</v>
      </c>
    </row>
    <row r="118" spans="2:5" ht="12.75">
      <c r="B118">
        <v>92</v>
      </c>
      <c r="C118">
        <f t="shared" si="6"/>
        <v>2.5555555555555554</v>
      </c>
      <c r="D118">
        <f>$D$3*COS($C118*2*PI())+(($D$3-$D$5)*$C118*2*PI()+$P$14)*COS(($C118-0.25)*2*PI())</f>
        <v>-14.159636900938949</v>
      </c>
      <c r="E118">
        <f>$D$3*SIN($C118*2*PI())+(($D$3-$D$5)*$C118*2*PI()+$P$14)*SIN(($C118-0.25)*2*PI())</f>
        <v>27.208065052353927</v>
      </c>
    </row>
    <row r="119" spans="2:5" ht="12.75">
      <c r="B119">
        <v>93</v>
      </c>
      <c r="C119">
        <f t="shared" si="6"/>
        <v>2.5833333333333335</v>
      </c>
      <c r="D119">
        <f>$D$3*COS($C119*2*PI())+(($D$3-$D$5)*$C119*2*PI()+$P$14)*COS(($C119-0.25)*2*PI())</f>
        <v>-18.800050807966603</v>
      </c>
      <c r="E119">
        <f>$D$3*SIN($C119*2*PI())+(($D$3-$D$5)*$C119*2*PI()+$P$14)*SIN(($C119-0.25)*2*PI())</f>
        <v>24.56264318427444</v>
      </c>
    </row>
    <row r="120" spans="2:5" ht="12.75">
      <c r="B120">
        <v>94</v>
      </c>
      <c r="C120">
        <f t="shared" si="6"/>
        <v>2.611111111111111</v>
      </c>
      <c r="D120">
        <f>$D$3*COS($C120*2*PI())+(($D$3-$D$5)*$C120*2*PI()+$P$14)*COS(($C120-0.25)*2*PI())</f>
        <v>-22.94797542304205</v>
      </c>
      <c r="E120">
        <f>$D$3*SIN($C120*2*PI())+(($D$3-$D$5)*$C120*2*PI()+$P$14)*SIN(($C120-0.25)*2*PI())</f>
        <v>21.12543684573233</v>
      </c>
    </row>
    <row r="121" spans="2:5" ht="12.75">
      <c r="B121">
        <v>95</v>
      </c>
      <c r="C121">
        <f t="shared" si="6"/>
        <v>2.638888888888889</v>
      </c>
      <c r="D121">
        <f>$D$3*COS($C121*2*PI())+(($D$3-$D$5)*$C121*2*PI()+$P$14)*COS(($C121-0.25)*2*PI())</f>
        <v>-26.46828768946011</v>
      </c>
      <c r="E121">
        <f>$D$3*SIN($C121*2*PI())+(($D$3-$D$5)*$C121*2*PI()+$P$14)*SIN(($C121-0.25)*2*PI())</f>
        <v>16.987901280791068</v>
      </c>
    </row>
    <row r="122" spans="2:5" ht="12.75">
      <c r="B122">
        <v>96</v>
      </c>
      <c r="C122">
        <f aca="true" t="shared" si="7" ref="C122:C153">B122/$C$24</f>
        <v>2.6666666666666665</v>
      </c>
      <c r="D122">
        <f>$D$3*COS($C122*2*PI())+(($D$3-$D$5)*$C122*2*PI()+$P$14)*COS(($C122-0.25)*2*PI())</f>
        <v>-29.242817945862253</v>
      </c>
      <c r="E122">
        <f>$D$3*SIN($C122*2*PI())+(($D$3-$D$5)*$C122*2*PI()+$P$14)*SIN(($C122-0.25)*2*PI())</f>
        <v>12.26454665938985</v>
      </c>
    </row>
    <row r="123" spans="2:5" ht="12.75">
      <c r="B123">
        <v>97</v>
      </c>
      <c r="C123">
        <f t="shared" si="7"/>
        <v>2.6944444444444446</v>
      </c>
      <c r="D123">
        <f>$D$3*COS($C123*2*PI())+(($D$3-$D$5)*$C123*2*PI()+$P$14)*COS(($C123-0.25)*2*PI())</f>
        <v>-31.1742809631649</v>
      </c>
      <c r="E123">
        <f>$D$3*SIN($C123*2*PI())+(($D$3-$D$5)*$C123*2*PI()+$P$14)*SIN(($C123-0.25)*2*PI())</f>
        <v>7.0897992553399</v>
      </c>
    </row>
    <row r="124" spans="2:5" ht="12.75">
      <c r="B124">
        <v>98</v>
      </c>
      <c r="C124">
        <f t="shared" si="7"/>
        <v>2.7222222222222223</v>
      </c>
      <c r="D124">
        <f>$D$3*COS($C124*2*PI())+(($D$3-$D$5)*$C124*2*PI()+$P$14)*COS(($C124-0.25)*2*PI())</f>
        <v>-32.18962637465827</v>
      </c>
      <c r="E124">
        <f>$D$3*SIN($C124*2*PI())+(($D$3-$D$5)*$C124*2*PI()+$P$14)*SIN(($C124-0.25)*2*PI())</f>
        <v>1.6141931812340968</v>
      </c>
    </row>
    <row r="125" spans="2:5" ht="12.75">
      <c r="B125">
        <v>99</v>
      </c>
      <c r="C125">
        <f t="shared" si="7"/>
        <v>2.75</v>
      </c>
      <c r="D125">
        <f>$D$3*COS($C125*2*PI())+(($D$3-$D$5)*$C125*2*PI()+$P$14)*COS(($C125-0.25)*2*PI())</f>
        <v>-32.24269471245256</v>
      </c>
      <c r="E125">
        <f>$D$3*SIN($C125*2*PI())+(($D$3-$D$5)*$C125*2*PI()+$P$14)*SIN(($C125-0.25)*2*PI())</f>
        <v>-3.9999999999999805</v>
      </c>
    </row>
    <row r="126" spans="2:5" ht="12.75">
      <c r="B126">
        <v>100</v>
      </c>
      <c r="C126">
        <f t="shared" si="7"/>
        <v>2.7777777777777777</v>
      </c>
      <c r="D126">
        <f>$D$3*COS($C126*2*PI())+(($D$3-$D$5)*$C126*2*PI()+$P$14)*COS(($C126-0.25)*2*PI())</f>
        <v>-31.316085086999745</v>
      </c>
      <c r="E126">
        <f>$D$3*SIN($C126*2*PI())+(($D$3-$D$5)*$C126*2*PI()+$P$14)*SIN(($C126-0.25)*2*PI())</f>
        <v>-9.583577178543004</v>
      </c>
    </row>
    <row r="127" spans="2:5" ht="12.75">
      <c r="B127">
        <v>101</v>
      </c>
      <c r="C127">
        <f t="shared" si="7"/>
        <v>2.8055555555555554</v>
      </c>
      <c r="D127">
        <f>$D$3*COS($C127*2*PI())+(($D$3-$D$5)*$C127*2*PI()+$P$14)*COS(($C127-0.25)*2*PI())</f>
        <v>-29.422163627924096</v>
      </c>
      <c r="E127">
        <f>$D$3*SIN($C127*2*PI())+(($D$3-$D$5)*$C127*2*PI()+$P$14)*SIN(($C127-0.25)*2*PI())</f>
        <v>-14.965502878177682</v>
      </c>
    </row>
    <row r="128" spans="2:5" ht="12.75">
      <c r="B128">
        <v>102</v>
      </c>
      <c r="C128">
        <f t="shared" si="7"/>
        <v>2.8333333333333335</v>
      </c>
      <c r="D128">
        <f>$D$3*COS($C128*2*PI())+(($D$3-$D$5)*$C128*2*PI()+$P$14)*COS(($C128-0.25)*2*PI())</f>
        <v>-26.603167469037956</v>
      </c>
      <c r="E128">
        <f>$D$3*SIN($C128*2*PI())+(($D$3-$D$5)*$C128*2*PI()+$P$14)*SIN(($C128-0.25)*2*PI())</f>
        <v>-19.978148053062718</v>
      </c>
    </row>
    <row r="129" spans="2:5" ht="12.75">
      <c r="B129">
        <v>103</v>
      </c>
      <c r="C129">
        <f t="shared" si="7"/>
        <v>2.861111111111111</v>
      </c>
      <c r="D129">
        <f>$D$3*COS($C129*2*PI())+(($D$3-$D$5)*$C129*2*PI()+$P$14)*COS(($C129-0.25)*2*PI())</f>
        <v>-22.93038654185176</v>
      </c>
      <c r="E129">
        <f>$D$3*SIN($C129*2*PI())+(($D$3-$D$5)*$C129*2*PI()+$P$14)*SIN(($C129-0.25)*2*PI())</f>
        <v>-24.46250804734933</v>
      </c>
    </row>
    <row r="130" spans="2:5" ht="12.75">
      <c r="B130">
        <v>104</v>
      </c>
      <c r="C130">
        <f t="shared" si="7"/>
        <v>2.888888888888889</v>
      </c>
      <c r="D130">
        <f>$D$3*COS($C130*2*PI())+(($D$3-$D$5)*$C130*2*PI()+$P$14)*COS(($C130-0.25)*2*PI())</f>
        <v>-18.502433905098396</v>
      </c>
      <c r="E130">
        <f>$D$3*SIN($C130*2*PI())+(($D$3-$D$5)*$C130*2*PI()+$P$14)*SIN(($C130-0.25)*2*PI())</f>
        <v>-28.2732373855795</v>
      </c>
    </row>
    <row r="131" spans="2:5" ht="12.75">
      <c r="B131">
        <v>105</v>
      </c>
      <c r="C131">
        <f t="shared" si="7"/>
        <v>2.9166666666666665</v>
      </c>
      <c r="D131">
        <f>$D$3*COS($C131*2*PI())+(($D$3-$D$5)*$C131*2*PI()+$P$14)*COS(($C131-0.25)*2*PI())</f>
        <v>-13.442643904486022</v>
      </c>
      <c r="E131">
        <f>$D$3*SIN($C131*2*PI())+(($D$3-$D$5)*$C131*2*PI()+$P$14)*SIN(($C131-0.25)*2*PI())</f>
        <v>-31.283342230625735</v>
      </c>
    </row>
    <row r="132" spans="2:5" ht="12.75">
      <c r="B132">
        <v>106</v>
      </c>
      <c r="C132">
        <f t="shared" si="7"/>
        <v>2.9444444444444446</v>
      </c>
      <c r="D132">
        <f>$D$3*COS($C132*2*PI())+(($D$3-$D$5)*$C132*2*PI()+$P$14)*COS(($C132-0.25)*2*PI())</f>
        <v>-7.895665232578583</v>
      </c>
      <c r="E132">
        <f>$D$3*SIN($C132*2*PI())+(($D$3-$D$5)*$C132*2*PI()+$P$14)*SIN(($C132-0.25)*2*PI())</f>
        <v>-33.38837953873509</v>
      </c>
    </row>
    <row r="133" spans="2:5" ht="12.75">
      <c r="B133">
        <v>107</v>
      </c>
      <c r="C133">
        <f t="shared" si="7"/>
        <v>2.9722222222222223</v>
      </c>
      <c r="D133">
        <f>$D$3*COS($C133*2*PI())+(($D$3-$D$5)*$C133*2*PI()+$P$14)*COS(($C133-0.25)*2*PI())</f>
        <v>-2.023342060684802</v>
      </c>
      <c r="E133">
        <f>$D$3*SIN($C133*2*PI())+(($D$3-$D$5)*$C133*2*PI()+$P$14)*SIN(($C133-0.25)*2*PI())</f>
        <v>-34.51002497620434</v>
      </c>
    </row>
    <row r="134" spans="2:5" ht="12.75">
      <c r="B134">
        <v>108</v>
      </c>
      <c r="C134">
        <f t="shared" si="7"/>
        <v>3</v>
      </c>
      <c r="D134">
        <f>$D$3*COS($C134*2*PI())+(($D$3-$D$5)*$C134*2*PI()+$P$14)*COS(($C134-0.25)*2*PI())</f>
        <v>3.999999999999915</v>
      </c>
      <c r="E134">
        <f>$D$3*SIN($C134*2*PI())+(($D$3-$D$5)*$C134*2*PI()+$P$14)*SIN(($C134-0.25)*2*PI())</f>
        <v>-34.5988892026449</v>
      </c>
    </row>
    <row r="135" spans="2:5" ht="12.75">
      <c r="B135">
        <v>109</v>
      </c>
      <c r="C135">
        <f t="shared" si="7"/>
        <v>3.0277777777777777</v>
      </c>
      <c r="D135">
        <f>$D$3*COS($C135*2*PI())+(($D$3-$D$5)*$C135*2*PI()+$P$14)*COS(($C135-0.25)*2*PI())</f>
        <v>9.9927260579937</v>
      </c>
      <c r="E135">
        <f>$D$3*SIN($C135*2*PI())+(($D$3-$D$5)*$C135*2*PI()+$P$14)*SIN(($C135-0.25)*2*PI())</f>
        <v>-33.636483688545816</v>
      </c>
    </row>
    <row r="136" spans="2:5" ht="12.75">
      <c r="B136">
        <v>110</v>
      </c>
      <c r="C136">
        <f t="shared" si="7"/>
        <v>3.0555555555555554</v>
      </c>
      <c r="D136">
        <f>$D$3*COS($C136*2*PI())+(($D$3-$D$5)*$C136*2*PI()+$P$14)*COS(($C136-0.25)*2*PI())</f>
        <v>15.771368855416355</v>
      </c>
      <c r="E136">
        <f>$D$3*SIN($C136*2*PI())+(($D$3-$D$5)*$C136*2*PI()+$P$14)*SIN(($C136-0.25)*2*PI())</f>
        <v>-31.63626220349427</v>
      </c>
    </row>
    <row r="137" spans="2:5" ht="12.75">
      <c r="B137">
        <v>111</v>
      </c>
      <c r="C137">
        <f t="shared" si="7"/>
        <v>3.0833333333333335</v>
      </c>
      <c r="D137">
        <f>$D$3*COS($C137*2*PI())+(($D$3-$D$5)*$C137*2*PI()+$P$14)*COS(($C137-0.25)*2*PI())</f>
        <v>21.156245298158943</v>
      </c>
      <c r="E137">
        <f>$D$3*SIN($C137*2*PI())+(($D$3-$D$5)*$C137*2*PI()+$P$14)*SIN(($C137-0.25)*2*PI())</f>
        <v>-28.643691753801427</v>
      </c>
    </row>
    <row r="138" spans="2:5" ht="12.75">
      <c r="B138">
        <v>112</v>
      </c>
      <c r="C138">
        <f t="shared" si="7"/>
        <v>3.111111111111111</v>
      </c>
      <c r="D138">
        <f>$D$3*COS($C138*2*PI())+(($D$3-$D$5)*$C138*2*PI()+$P$14)*COS(($C138-0.25)*2*PI())</f>
        <v>25.97704067165671</v>
      </c>
      <c r="E138">
        <f>$D$3*SIN($C138*2*PI())+(($D$3-$D$5)*$C138*2*PI()+$P$14)*SIN(($C138-0.25)*2*PI())</f>
        <v>-24.73533623797113</v>
      </c>
    </row>
    <row r="139" spans="2:5" ht="12.75">
      <c r="B139">
        <v>113</v>
      </c>
      <c r="C139">
        <f t="shared" si="7"/>
        <v>3.138888888888889</v>
      </c>
      <c r="D139">
        <f>$D$3*COS($C139*2*PI())+(($D$3-$D$5)*$C139*2*PI()+$P$14)*COS(($C139-0.25)*2*PI())</f>
        <v>30.078187081698935</v>
      </c>
      <c r="E139">
        <f>$D$3*SIN($C139*2*PI())+(($D$3-$D$5)*$C139*2*PI()+$P$14)*SIN(($C139-0.25)*2*PI())</f>
        <v>-20.016966529405686</v>
      </c>
    </row>
    <row r="140" spans="2:5" ht="12.75">
      <c r="B140">
        <v>114</v>
      </c>
      <c r="C140">
        <f t="shared" si="7"/>
        <v>3.1666666666666665</v>
      </c>
      <c r="D140">
        <f>$D$3*COS($C140*2*PI())+(($D$3-$D$5)*$C140*2*PI()+$P$14)*COS(($C140-0.25)*2*PI())</f>
        <v>33.32386651538926</v>
      </c>
      <c r="E140">
        <f>$D$3*SIN($C140*2*PI())+(($D$3-$D$5)*$C140*2*PI()+$P$14)*SIN(($C140-0.25)*2*PI())</f>
        <v>-14.620741149582148</v>
      </c>
    </row>
    <row r="141" spans="2:5" ht="12.75">
      <c r="B141">
        <v>115</v>
      </c>
      <c r="C141">
        <f t="shared" si="7"/>
        <v>3.1944444444444446</v>
      </c>
      <c r="D141">
        <f>$D$3*COS($C141*2*PI())+(($D$3-$D$5)*$C141*2*PI()+$P$14)*COS(($C141-0.25)*2*PI())</f>
        <v>35.60247811430523</v>
      </c>
      <c r="E141">
        <f>$D$3*SIN($C141*2*PI())+(($D$3-$D$5)*$C141*2*PI()+$P$14)*SIN(($C141-0.25)*2*PI())</f>
        <v>-8.701531209817379</v>
      </c>
    </row>
    <row r="142" spans="2:5" ht="12.75">
      <c r="B142">
        <v>116</v>
      </c>
      <c r="C142">
        <f t="shared" si="7"/>
        <v>3.2222222222222223</v>
      </c>
      <c r="D142">
        <f>$D$3*COS($C142*2*PI())+(($D$3-$D$5)*$C142*2*PI()+$P$14)*COS(($C142-0.25)*2*PI())</f>
        <v>36.83042357775041</v>
      </c>
      <c r="E142">
        <f>$D$3*SIN($C142*2*PI())+(($D$3-$D$5)*$C142*2*PI()+$P$14)*SIN(($C142-0.25)*2*PI())</f>
        <v>-2.432490940135628</v>
      </c>
    </row>
    <row r="143" spans="2:5" ht="12.75">
      <c r="B143">
        <v>117</v>
      </c>
      <c r="C143">
        <f t="shared" si="7"/>
        <v>3.25</v>
      </c>
      <c r="D143">
        <f>$D$3*COS($C143*2*PI())+(($D$3-$D$5)*$C143*2*PI()+$P$14)*COS(($C143-0.25)*2*PI())</f>
        <v>36.955083692837235</v>
      </c>
      <c r="E143">
        <f>$D$3*SIN($C143*2*PI())+(($D$3-$D$5)*$C143*2*PI()+$P$14)*SIN(($C143-0.25)*2*PI())</f>
        <v>3.999999999999973</v>
      </c>
    </row>
    <row r="144" spans="2:5" ht="12.75">
      <c r="B144">
        <v>118</v>
      </c>
      <c r="C144">
        <f t="shared" si="7"/>
        <v>3.2777777777777777</v>
      </c>
      <c r="D144">
        <f>$D$3*COS($C144*2*PI())+(($D$3-$D$5)*$C144*2*PI()+$P$14)*COS(($C144-0.25)*2*PI())</f>
        <v>35.956882290091876</v>
      </c>
      <c r="E144">
        <f>$D$3*SIN($C144*2*PI())+(($D$3-$D$5)*$C144*2*PI()+$P$14)*SIN(($C144-0.25)*2*PI())</f>
        <v>10.401874937444521</v>
      </c>
    </row>
    <row r="145" spans="2:5" ht="12.75">
      <c r="B145">
        <v>119</v>
      </c>
      <c r="C145">
        <f t="shared" si="7"/>
        <v>3.3055555555555554</v>
      </c>
      <c r="D145">
        <f>$D$3*COS($C145*2*PI())+(($D$3-$D$5)*$C145*2*PI()+$P$14)*COS(($C145-0.25)*2*PI())</f>
        <v>33.85036077906442</v>
      </c>
      <c r="E145">
        <f>$D$3*SIN($C145*2*PI())+(($D$3-$D$5)*$C145*2*PI()+$P$14)*SIN(($C145-0.25)*2*PI())</f>
        <v>16.577234832655147</v>
      </c>
    </row>
    <row r="146" spans="2:5" ht="12.75">
      <c r="B146">
        <v>120</v>
      </c>
      <c r="C146">
        <f t="shared" si="7"/>
        <v>3.3333333333333335</v>
      </c>
      <c r="D146">
        <f>$D$3*COS($C146*2*PI())+(($D$3-$D$5)*$C146*2*PI()+$P$14)*COS(($C146-0.25)*2*PI())</f>
        <v>30.684216038564955</v>
      </c>
      <c r="E146">
        <f>$D$3*SIN($C146*2*PI())+(($D$3-$D$5)*$C146*2*PI()+$P$14)*SIN(($C146-0.25)*2*PI())</f>
        <v>22.334342543255055</v>
      </c>
    </row>
    <row r="147" spans="2:5" ht="12.75">
      <c r="B147">
        <v>121</v>
      </c>
      <c r="C147">
        <f t="shared" si="7"/>
        <v>3.361111111111111</v>
      </c>
      <c r="D147">
        <f>$D$3*COS($C147*2*PI())+(($D$3-$D$5)*$C147*2*PI()+$P$14)*COS(($C147-0.25)*2*PI())</f>
        <v>26.540285934090566</v>
      </c>
      <c r="E147">
        <f>$D$3*SIN($C147*2*PI())+(($D$3-$D$5)*$C147*2*PI()+$P$14)*SIN(($C147-0.25)*2*PI())</f>
        <v>27.491573295963985</v>
      </c>
    </row>
    <row r="148" spans="2:5" ht="12.75">
      <c r="B148">
        <v>122</v>
      </c>
      <c r="C148">
        <f t="shared" si="7"/>
        <v>3.388888888888889</v>
      </c>
      <c r="D148">
        <f>$D$3*COS($C148*2*PI())+(($D$3-$D$5)*$C148*2*PI()+$P$14)*COS(($C148-0.25)*2*PI())</f>
        <v>21.531499153713074</v>
      </c>
      <c r="E148">
        <f>$D$3*SIN($C148*2*PI())+(($D$3-$D$5)*$C148*2*PI()+$P$14)*SIN(($C148-0.25)*2*PI())</f>
        <v>31.88313677781829</v>
      </c>
    </row>
    <row r="149" spans="2:5" ht="12.75">
      <c r="B149">
        <v>123</v>
      </c>
      <c r="C149">
        <f t="shared" si="7"/>
        <v>3.4166666666666665</v>
      </c>
      <c r="D149">
        <f>$D$3*COS($C149*2*PI())+(($D$3-$D$5)*$C149*2*PI()+$P$14)*COS(($C149-0.25)*2*PI())</f>
        <v>15.798838394678377</v>
      </c>
      <c r="E149">
        <f>$D$3*SIN($C149*2*PI())+(($D$3-$D$5)*$C149*2*PI()+$P$14)*SIN(($C149-0.25)*2*PI())</f>
        <v>35.36439080015272</v>
      </c>
    </row>
    <row r="150" spans="2:5" ht="12.75">
      <c r="B150">
        <v>124</v>
      </c>
      <c r="C150">
        <f t="shared" si="7"/>
        <v>3.4444444444444446</v>
      </c>
      <c r="D150">
        <f>$D$3*COS($C150*2*PI())+(($D$3-$D$5)*$C150*2*PI()+$P$14)*COS(($C150-0.25)*2*PI())</f>
        <v>9.507397187056053</v>
      </c>
      <c r="E150">
        <f>$D$3*SIN($C150*2*PI())+(($D$3-$D$5)*$C150*2*PI()+$P$14)*SIN(($C150-0.25)*2*PI())</f>
        <v>37.81657668987541</v>
      </c>
    </row>
    <row r="151" spans="2:5" ht="12.75">
      <c r="B151">
        <v>125</v>
      </c>
      <c r="C151">
        <f t="shared" si="7"/>
        <v>3.4722222222222223</v>
      </c>
      <c r="D151">
        <f>$D$3*COS($C151*2*PI())+(($D$3-$D$5)*$C151*2*PI()+$P$14)*COS(($C151-0.25)*2*PI())</f>
        <v>2.8416398195863275</v>
      </c>
      <c r="E151">
        <f>$D$3*SIN($C151*2*PI())+(($D$3-$D$5)*$C151*2*PI()+$P$14)*SIN(($C151-0.25)*2*PI())</f>
        <v>39.15082217929648</v>
      </c>
    </row>
    <row r="152" spans="2:5" ht="12.75">
      <c r="B152">
        <v>126</v>
      </c>
      <c r="C152">
        <f t="shared" si="7"/>
        <v>3.5</v>
      </c>
      <c r="D152">
        <f>$D$3*COS($C152*2*PI())+(($D$3-$D$5)*$C152*2*PI()+$P$14)*COS(($C152-0.25)*2*PI())</f>
        <v>-4.000000000000038</v>
      </c>
      <c r="E152">
        <f>$D$3*SIN($C152*2*PI())+(($D$3-$D$5)*$C152*2*PI()+$P$14)*SIN(($C152-0.25)*2*PI())</f>
        <v>39.311278183029586</v>
      </c>
    </row>
    <row r="153" spans="2:5" ht="12.75">
      <c r="B153">
        <v>127</v>
      </c>
      <c r="C153">
        <f t="shared" si="7"/>
        <v>3.5277777777777777</v>
      </c>
      <c r="D153">
        <f>$D$3*COS($C153*2*PI())+(($D$3-$D$5)*$C153*2*PI()+$P$14)*COS(($C153-0.25)*2*PI())</f>
        <v>-10.811023816895208</v>
      </c>
      <c r="E153">
        <f>$D$3*SIN($C153*2*PI())+(($D$3-$D$5)*$C153*2*PI()+$P$14)*SIN(($C153-0.25)*2*PI())</f>
        <v>38.27728089163795</v>
      </c>
    </row>
    <row r="154" spans="2:5" ht="12.75">
      <c r="B154">
        <v>128</v>
      </c>
      <c r="C154">
        <f aca="true" t="shared" si="8" ref="C154:C170">B154/$C$24</f>
        <v>3.5555555555555554</v>
      </c>
      <c r="D154">
        <f>$D$3*COS($C154*2*PI())+(($D$3-$D$5)*$C154*2*PI()+$P$14)*COS(($C154-0.25)*2*PI())</f>
        <v>-17.38310080989381</v>
      </c>
      <c r="E154">
        <f>$D$3*SIN($C154*2*PI())+(($D$3-$D$5)*$C154*2*PI()+$P$14)*SIN(($C154-0.25)*2*PI())</f>
        <v>36.0644593546346</v>
      </c>
    </row>
    <row r="155" spans="2:5" ht="12.75">
      <c r="B155">
        <v>129</v>
      </c>
      <c r="C155">
        <f t="shared" si="8"/>
        <v>3.5833333333333335</v>
      </c>
      <c r="D155">
        <f>$D$3*COS($C155*2*PI())+(($D$3-$D$5)*$C155*2*PI()+$P$14)*COS(($C155-0.25)*2*PI())</f>
        <v>-23.512439788351287</v>
      </c>
      <c r="E155">
        <f>$D$3*SIN($C155*2*PI())+(($D$3-$D$5)*$C155*2*PI()+$P$14)*SIN(($C155-0.25)*2*PI())</f>
        <v>32.72474032332842</v>
      </c>
    </row>
    <row r="156" spans="2:5" ht="12.75">
      <c r="B156">
        <v>130</v>
      </c>
      <c r="C156">
        <f t="shared" si="8"/>
        <v>3.611111111111111</v>
      </c>
      <c r="D156">
        <f>$D$3*COS($C156*2*PI())+(($D$3-$D$5)*$C156*2*PI()+$P$14)*COS(($C156-0.25)*2*PI())</f>
        <v>-29.00610592027137</v>
      </c>
      <c r="E156">
        <f>$D$3*SIN($C156*2*PI())+(($D$3-$D$5)*$C156*2*PI()+$P$14)*SIN(($C156-0.25)*2*PI())</f>
        <v>28.345235630209928</v>
      </c>
    </row>
    <row r="157" spans="2:5" ht="12.75">
      <c r="B157">
        <v>131</v>
      </c>
      <c r="C157">
        <f t="shared" si="8"/>
        <v>3.638888888888889</v>
      </c>
      <c r="D157">
        <f>$D$3*COS($C157*2*PI())+(($D$3-$D$5)*$C157*2*PI()+$P$14)*COS(($C157-0.25)*2*PI())</f>
        <v>-33.68808647393773</v>
      </c>
      <c r="E157">
        <f>$D$3*SIN($C157*2*PI())+(($D$3-$D$5)*$C157*2*PI()+$P$14)*SIN(($C157-0.25)*2*PI())</f>
        <v>23.046031778020353</v>
      </c>
    </row>
    <row r="158" spans="2:5" ht="12.75">
      <c r="B158">
        <v>132</v>
      </c>
      <c r="C158">
        <f t="shared" si="8"/>
        <v>3.6666666666666665</v>
      </c>
      <c r="D158">
        <f>$D$3*COS($C158*2*PI())+(($D$3-$D$5)*$C158*2*PI()+$P$14)*COS(($C158-0.25)*2*PI())</f>
        <v>-37.40491508491625</v>
      </c>
      <c r="E158">
        <f>$D$3*SIN($C158*2*PI())+(($D$3-$D$5)*$C158*2*PI()+$P$14)*SIN(($C158-0.25)*2*PI())</f>
        <v>16.9769356397745</v>
      </c>
    </row>
    <row r="159" spans="2:5" ht="12.75">
      <c r="B159">
        <v>133</v>
      </c>
      <c r="C159">
        <f t="shared" si="8"/>
        <v>3.6944444444444446</v>
      </c>
      <c r="D159">
        <f>$D$3*COS($C159*2*PI())+(($D$3-$D$5)*$C159*2*PI()+$P$14)*COS(($C159-0.25)*2*PI())</f>
        <v>-40.030675265445545</v>
      </c>
      <c r="E159">
        <f>$D$3*SIN($C159*2*PI())+(($D$3-$D$5)*$C159*2*PI()+$P$14)*SIN(($C159-0.25)*2*PI())</f>
        <v>10.313263164294858</v>
      </c>
    </row>
    <row r="160" spans="2:5" ht="12.75">
      <c r="B160">
        <v>134</v>
      </c>
      <c r="C160">
        <f t="shared" si="8"/>
        <v>3.7222222222222223</v>
      </c>
      <c r="D160">
        <f>$D$3*COS($C160*2*PI())+(($D$3-$D$5)*$C160*2*PI()+$P$14)*COS(($C160-0.25)*2*PI())</f>
        <v>-41.471220780842536</v>
      </c>
      <c r="E160">
        <f>$D$3*SIN($C160*2*PI())+(($D$3-$D$5)*$C160*2*PI()+$P$14)*SIN(($C160-0.25)*2*PI())</f>
        <v>3.250788699037161</v>
      </c>
    </row>
    <row r="161" spans="2:5" ht="12.75">
      <c r="B161">
        <v>135</v>
      </c>
      <c r="C161">
        <f t="shared" si="8"/>
        <v>3.75</v>
      </c>
      <c r="D161">
        <f>$D$3*COS($C161*2*PI())+(($D$3-$D$5)*$C161*2*PI()+$P$14)*COS(($C161-0.25)*2*PI())</f>
        <v>-41.667472673221944</v>
      </c>
      <c r="E161">
        <f>$D$3*SIN($C161*2*PI())+(($D$3-$D$5)*$C161*2*PI()+$P$14)*SIN(($C161-0.25)*2*PI())</f>
        <v>-3.9999999999999645</v>
      </c>
    </row>
    <row r="162" spans="2:5" ht="12.75">
      <c r="B162">
        <v>136</v>
      </c>
      <c r="C162">
        <f t="shared" si="8"/>
        <v>3.7777777777777777</v>
      </c>
      <c r="D162">
        <f>$D$3*COS($C162*2*PI())+(($D$3-$D$5)*$C162*2*PI()+$P$14)*COS(($C162-0.25)*2*PI())</f>
        <v>-40.59767949318401</v>
      </c>
      <c r="E162">
        <f>$D$3*SIN($C162*2*PI())+(($D$3-$D$5)*$C162*2*PI()+$P$14)*SIN(($C162-0.25)*2*PI())</f>
        <v>-11.220172696346037</v>
      </c>
    </row>
    <row r="163" spans="2:5" ht="12.75">
      <c r="B163">
        <v>137</v>
      </c>
      <c r="C163">
        <f t="shared" si="8"/>
        <v>3.8055555555555554</v>
      </c>
      <c r="D163">
        <f>$D$3*COS($C163*2*PI())+(($D$3-$D$5)*$C163*2*PI()+$P$14)*COS(($C163-0.25)*2*PI())</f>
        <v>-38.27855793020475</v>
      </c>
      <c r="E163">
        <f>$D$3*SIN($C163*2*PI())+(($D$3-$D$5)*$C163*2*PI()+$P$14)*SIN(($C163-0.25)*2*PI())</f>
        <v>-18.18896678713261</v>
      </c>
    </row>
    <row r="164" spans="2:5" ht="12.75">
      <c r="B164">
        <v>138</v>
      </c>
      <c r="C164">
        <f t="shared" si="8"/>
        <v>3.8333333333333335</v>
      </c>
      <c r="D164">
        <f>$D$3*COS($C164*2*PI())+(($D$3-$D$5)*$C164*2*PI()+$P$14)*COS(($C164-0.25)*2*PI())</f>
        <v>-34.76526460809195</v>
      </c>
      <c r="E164">
        <f>$D$3*SIN($C164*2*PI())+(($D$3-$D$5)*$C164*2*PI()+$P$14)*SIN(($C164-0.25)*2*PI())</f>
        <v>-24.690537033447388</v>
      </c>
    </row>
    <row r="165" spans="2:5" ht="12.75">
      <c r="B165">
        <v>139</v>
      </c>
      <c r="C165">
        <f t="shared" si="8"/>
        <v>3.861111111111111</v>
      </c>
      <c r="D165">
        <f>$D$3*COS($C165*2*PI())+(($D$3-$D$5)*$C165*2*PI()+$P$14)*COS(($C165-0.25)*2*PI())</f>
        <v>-30.15018532632937</v>
      </c>
      <c r="E165">
        <f>$D$3*SIN($C165*2*PI())+(($D$3-$D$5)*$C165*2*PI()+$P$14)*SIN(($C165-0.25)*2*PI())</f>
        <v>-30.520638544578635</v>
      </c>
    </row>
    <row r="166" spans="2:5" ht="12.75">
      <c r="B166">
        <v>140</v>
      </c>
      <c r="C166">
        <f t="shared" si="8"/>
        <v>3.888888888888889</v>
      </c>
      <c r="D166">
        <f>$D$3*COS($C166*2*PI())+(($D$3-$D$5)*$C166*2*PI()+$P$14)*COS(($C166-0.25)*2*PI())</f>
        <v>-24.560564402327746</v>
      </c>
      <c r="E166">
        <f>$D$3*SIN($C166*2*PI())+(($D$3-$D$5)*$C166*2*PI()+$P$14)*SIN(($C166-0.25)*2*PI())</f>
        <v>-35.49303617005708</v>
      </c>
    </row>
    <row r="167" spans="2:5" ht="12.75">
      <c r="B167">
        <v>141</v>
      </c>
      <c r="C167">
        <f t="shared" si="8"/>
        <v>3.9166666666666665</v>
      </c>
      <c r="D167">
        <f>$D$3*COS($C167*2*PI())+(($D$3-$D$5)*$C167*2*PI()+$P$14)*COS(($C167-0.25)*2*PI())</f>
        <v>-18.15503288487074</v>
      </c>
      <c r="E167">
        <f>$D$3*SIN($C167*2*PI())+(($D$3-$D$5)*$C167*2*PI()+$P$14)*SIN(($C167-0.25)*2*PI())</f>
        <v>-39.445439369679704</v>
      </c>
    </row>
    <row r="168" spans="2:5" ht="12.75">
      <c r="B168">
        <v>142</v>
      </c>
      <c r="C168">
        <f t="shared" si="8"/>
        <v>3.9444444444444446</v>
      </c>
      <c r="D168">
        <f>$D$3*COS($C168*2*PI())+(($D$3-$D$5)*$C168*2*PI()+$P$14)*COS(($C168-0.25)*2*PI())</f>
        <v>-11.119129141533527</v>
      </c>
      <c r="E168">
        <f>$D$3*SIN($C168*2*PI())+(($D$3-$D$5)*$C168*2*PI()+$P$14)*SIN(($C168-0.25)*2*PI())</f>
        <v>-42.24477384101574</v>
      </c>
    </row>
    <row r="169" spans="2:5" ht="12.75">
      <c r="B169">
        <v>143</v>
      </c>
      <c r="C169">
        <f t="shared" si="8"/>
        <v>3.9722222222222223</v>
      </c>
      <c r="D169">
        <f>$D$3*COS($C169*2*PI())+(($D$3-$D$5)*$C169*2*PI()+$P$14)*COS(($C169-0.25)*2*PI())</f>
        <v>-3.6599375784878525</v>
      </c>
      <c r="E169">
        <f>$D$3*SIN($C169*2*PI())+(($D$3-$D$5)*$C169*2*PI()+$P$14)*SIN(($C169-0.25)*2*PI())</f>
        <v>-43.791619382388625</v>
      </c>
    </row>
    <row r="170" spans="2:5" ht="12.75">
      <c r="B170">
        <v>144</v>
      </c>
      <c r="C170">
        <f t="shared" si="8"/>
        <v>4</v>
      </c>
      <c r="D170">
        <f>$D$3*COS($C170*2*PI())+(($D$3-$D$5)*$C170*2*PI()+$P$14)*COS(($C170-0.25)*2*PI())</f>
        <v>3.9999999999998814</v>
      </c>
      <c r="E170">
        <f>$D$3*SIN($C170*2*PI())+(($D$3-$D$5)*$C170*2*PI()+$P$14)*SIN(($C170-0.25)*2*PI())</f>
        <v>-44.02366716341428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Spirale filo spoletta.xls</dc:title>
  <dc:subject/>
  <dc:creator>Roberto Occa</dc:creator>
  <cp:keywords/>
  <dc:description/>
  <cp:lastModifiedBy>Occa</cp:lastModifiedBy>
  <dcterms:created xsi:type="dcterms:W3CDTF">2003-09-05T21:12:25Z</dcterms:created>
  <dcterms:modified xsi:type="dcterms:W3CDTF">2005-05-06T17:07:10Z</dcterms:modified>
  <cp:category/>
  <cp:version/>
  <cp:contentType/>
  <cp:contentStatus/>
</cp:coreProperties>
</file>