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260" windowWidth="15360" windowHeight="8730" tabRatio="527" activeTab="1"/>
  </bookViews>
  <sheets>
    <sheet name="info" sheetId="1" r:id="rId1"/>
    <sheet name="tb_grf" sheetId="2" r:id="rId2"/>
    <sheet name="quadranti" sheetId="3" r:id="rId3"/>
    <sheet name="pari_dispari" sheetId="4" r:id="rId4"/>
    <sheet name="dida" sheetId="5" r:id="rId5"/>
    <sheet name="ecz" sheetId="6" r:id="rId6"/>
    <sheet name="mediana" sheetId="7" r:id="rId7"/>
  </sheets>
  <definedNames/>
  <calcPr fullCalcOnLoad="1"/>
</workbook>
</file>

<file path=xl/sharedStrings.xml><?xml version="1.0" encoding="utf-8"?>
<sst xmlns="http://schemas.openxmlformats.org/spreadsheetml/2006/main" count="91" uniqueCount="58">
  <si>
    <t>x</t>
  </si>
  <si>
    <t>y</t>
  </si>
  <si>
    <t>LEGENDA</t>
  </si>
  <si>
    <t>Numero Progressivo Ripetizioni</t>
  </si>
  <si>
    <t>UNITA' DI MISURA</t>
  </si>
  <si>
    <t>x, y</t>
  </si>
  <si>
    <t>ALTEZZA DI SGANCIO</t>
  </si>
  <si>
    <t>PRECISIONE, ERRORI</t>
  </si>
  <si>
    <t>NUMERO DI RIPETIZIONI</t>
  </si>
  <si>
    <t>CORPO</t>
  </si>
  <si>
    <t>generalmente una pall-a/ina</t>
  </si>
  <si>
    <t>rimbalzina o da tennis</t>
  </si>
  <si>
    <t>min</t>
  </si>
  <si>
    <t>max</t>
  </si>
  <si>
    <t>media</t>
  </si>
  <si>
    <t>tb servizio disegno</t>
  </si>
  <si>
    <t>n</t>
  </si>
  <si>
    <t>oriz</t>
  </si>
  <si>
    <t>vert</t>
  </si>
  <si>
    <t>dev</t>
  </si>
  <si>
    <t>m</t>
  </si>
  <si>
    <t xml:space="preserve">posizione verticale </t>
  </si>
  <si>
    <t>posizione orizzontale</t>
  </si>
  <si>
    <t>N</t>
  </si>
  <si>
    <t>mediana</t>
  </si>
  <si>
    <t>Estremi</t>
  </si>
  <si>
    <t>x min</t>
  </si>
  <si>
    <t>x max</t>
  </si>
  <si>
    <t>y min</t>
  </si>
  <si>
    <t>y max</t>
  </si>
  <si>
    <t>DA</t>
  </si>
  <si>
    <t>Sinistro</t>
  </si>
  <si>
    <t>Destro</t>
  </si>
  <si>
    <t>Basso</t>
  </si>
  <si>
    <t>Alto</t>
  </si>
  <si>
    <t>SA</t>
  </si>
  <si>
    <t>SB</t>
  </si>
  <si>
    <t>DB</t>
  </si>
  <si>
    <t>Punto d'angolo (vertice) del rettangolo centrale.</t>
  </si>
  <si>
    <t>Informazioni sull'esperimento.</t>
  </si>
  <si>
    <t>Q1</t>
  </si>
  <si>
    <t>Q2</t>
  </si>
  <si>
    <t>Q3</t>
  </si>
  <si>
    <t>Q4</t>
  </si>
  <si>
    <t>Q</t>
  </si>
  <si>
    <t>Popolazione quadranti</t>
  </si>
  <si>
    <t>massimo</t>
  </si>
  <si>
    <t>minimo</t>
  </si>
  <si>
    <t>dispari</t>
  </si>
  <si>
    <t>pari</t>
  </si>
  <si>
    <t>deviazione</t>
  </si>
  <si>
    <t>lati di quadretto</t>
  </si>
  <si>
    <t xml:space="preserve"> </t>
  </si>
  <si>
    <t>maggiore della mediana</t>
  </si>
  <si>
    <t>Sottodistribuzione dei pari e dei dispari.</t>
  </si>
  <si>
    <t>Sx</t>
  </si>
  <si>
    <t>Dx</t>
  </si>
  <si>
    <t>cm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</si>
</sst>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5.25"/>
      <name val="Arial"/>
      <family val="0"/>
    </font>
    <font>
      <sz val="9"/>
      <name val="Arial"/>
      <family val="2"/>
    </font>
    <font>
      <sz val="4.75"/>
      <name val="Arial"/>
      <family val="0"/>
    </font>
    <font>
      <sz val="8"/>
      <name val="Arial"/>
      <family val="2"/>
    </font>
    <font>
      <sz val="9.75"/>
      <name val="Arial"/>
      <family val="2"/>
    </font>
    <font>
      <b/>
      <sz val="9"/>
      <name val="Arial"/>
      <family val="0"/>
    </font>
    <font>
      <b/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2" borderId="1" xfId="0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3" borderId="0" xfId="0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ill>
        <patternFill>
          <bgColor rgb="FFCC99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Dettaglio della zona occupata dai dati.</a:t>
            </a:r>
          </a:p>
        </c:rich>
      </c:tx>
      <c:layout>
        <c:manualLayout>
          <c:xMode val="factor"/>
          <c:yMode val="factor"/>
          <c:x val="0.1307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0075"/>
          <c:w val="0.9205"/>
          <c:h val="0.87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tb_grf!$B$11:$B$40</c:f>
              <c:numCache/>
            </c:numRef>
          </c:xVal>
          <c:yVal>
            <c:numRef>
              <c:f>tb_grf!$C$11:$C$40</c:f>
              <c:numCache/>
            </c:numRef>
          </c:yVal>
          <c:smooth val="0"/>
        </c:ser>
        <c:ser>
          <c:idx val="1"/>
          <c:order val="1"/>
          <c:tx>
            <c:v>Media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tb_grf!$B$4</c:f>
              <c:numCache/>
            </c:numRef>
          </c:xVal>
          <c:yVal>
            <c:numRef>
              <c:f>tb_grf!$C$4</c:f>
              <c:numCache/>
            </c:numRef>
          </c:yVal>
          <c:smooth val="0"/>
        </c:ser>
        <c:ser>
          <c:idx val="2"/>
          <c:order val="2"/>
          <c:tx>
            <c:v>Zona centrale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tb_grf!$O$16:$O$26</c:f>
              <c:numCache/>
            </c:numRef>
          </c:xVal>
          <c:yVal>
            <c:numRef>
              <c:f>tb_grf!$P$16:$P$26</c:f>
              <c:numCache/>
            </c:numRef>
          </c:yVal>
          <c:smooth val="0"/>
        </c:ser>
        <c:axId val="9732918"/>
        <c:axId val="20487399"/>
      </c:scatterChart>
      <c:valAx>
        <c:axId val="9732918"/>
        <c:scaling>
          <c:orientation val="minMax"/>
          <c:max val="10"/>
          <c:min val="-10"/>
        </c:scaling>
        <c:axPos val="b"/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487399"/>
        <c:crosses val="autoZero"/>
        <c:crossBetween val="midCat"/>
        <c:dispUnits/>
        <c:majorUnit val="5"/>
        <c:minorUnit val="1"/>
      </c:valAx>
      <c:valAx>
        <c:axId val="20487399"/>
        <c:scaling>
          <c:orientation val="minMax"/>
          <c:max val="15"/>
          <c:min val="-5"/>
        </c:scaling>
        <c:axPos val="l"/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732918"/>
        <c:crosses val="autoZero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31825"/>
          <c:h val="0.126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Riproduzione di un  foglio a quadretti del quadernone, arredato da piano cartesiano</a:t>
            </a:r>
          </a:p>
        </c:rich>
      </c:tx>
      <c:layout>
        <c:manualLayout>
          <c:xMode val="factor"/>
          <c:yMode val="factor"/>
          <c:x val="0.114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62"/>
          <c:w val="0.9265"/>
          <c:h val="0.91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tb_grf!$B$11:$B$40</c:f>
              <c:numCache/>
            </c:numRef>
          </c:xVal>
          <c:yVal>
            <c:numRef>
              <c:f>tb_grf!$C$11:$C$40</c:f>
              <c:numCache/>
            </c:numRef>
          </c:yVal>
          <c:smooth val="0"/>
        </c:ser>
        <c:ser>
          <c:idx val="1"/>
          <c:order val="1"/>
          <c:tx>
            <c:v>Media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tb_grf!$B$4</c:f>
              <c:numCache/>
            </c:numRef>
          </c:xVal>
          <c:yVal>
            <c:numRef>
              <c:f>tb_grf!$C$4</c:f>
              <c:numCache/>
            </c:numRef>
          </c:yVal>
          <c:smooth val="0"/>
        </c:ser>
        <c:ser>
          <c:idx val="2"/>
          <c:order val="2"/>
          <c:tx>
            <c:v>Zona centrale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tb_grf!$O$16:$O$26</c:f>
              <c:numCache/>
            </c:numRef>
          </c:xVal>
          <c:yVal>
            <c:numRef>
              <c:f>tb_grf!$P$16:$P$26</c:f>
              <c:numCache/>
            </c:numRef>
          </c:yVal>
          <c:smooth val="0"/>
        </c:ser>
        <c:axId val="50168864"/>
        <c:axId val="48866593"/>
      </c:scatterChart>
      <c:valAx>
        <c:axId val="50168864"/>
        <c:scaling>
          <c:orientation val="minMax"/>
          <c:max val="8"/>
          <c:min val="-8"/>
        </c:scaling>
        <c:axPos val="b"/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8866593"/>
        <c:crosses val="autoZero"/>
        <c:crossBetween val="midCat"/>
        <c:dispUnits/>
        <c:majorUnit val="2"/>
        <c:minorUnit val="0.4"/>
      </c:valAx>
      <c:valAx>
        <c:axId val="48866593"/>
        <c:scaling>
          <c:orientation val="minMax"/>
          <c:max val="12"/>
          <c:min val="-12"/>
        </c:scaling>
        <c:axPos val="l"/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0168864"/>
        <c:crosses val="autoZero"/>
        <c:crossBetween val="midCat"/>
        <c:dispUnits/>
        <c:majorUnit val="2"/>
        <c:min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405"/>
          <c:w val="0.29625"/>
          <c:h val="0.083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2025"/>
          <c:w val="0.92425"/>
          <c:h val="0.95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pari_dispari!$E$9</c:f>
              <c:strCache>
                <c:ptCount val="1"/>
                <c:pt idx="0">
                  <c:v>dispari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pari_dispari!$E$11:$E$40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pari_dispari!$F$11:$F$40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pari_dispari!$H$9</c:f>
              <c:strCache>
                <c:ptCount val="1"/>
                <c:pt idx="0">
                  <c:v>pari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pari_dispari!$H$11:$H$40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pari_dispari!$I$11:$I$40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0"/>
        </c:ser>
        <c:axId val="37146154"/>
        <c:axId val="65879931"/>
      </c:scatterChart>
      <c:valAx>
        <c:axId val="37146154"/>
        <c:scaling>
          <c:orientation val="minMax"/>
          <c:max val="20"/>
          <c:min val="-20"/>
        </c:scaling>
        <c:axPos val="b"/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65879931"/>
        <c:crosses val="autoZero"/>
        <c:crossBetween val="midCat"/>
        <c:dispUnits/>
        <c:majorUnit val="5"/>
        <c:minorUnit val="1"/>
      </c:valAx>
      <c:valAx>
        <c:axId val="65879931"/>
        <c:scaling>
          <c:orientation val="minMax"/>
          <c:max val="30"/>
          <c:min val="-30"/>
        </c:scaling>
        <c:axPos val="l"/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37146154"/>
        <c:crosses val="autoZero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65"/>
          <c:y val="0"/>
        </c:manualLayout>
      </c:layout>
      <c:overlay val="0"/>
      <c:txPr>
        <a:bodyPr vert="horz" rot="0"/>
        <a:lstStyle/>
        <a:p>
          <a:pPr>
            <a:defRPr lang="en-US" cap="none" sz="9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1</xdr:row>
      <xdr:rowOff>9525</xdr:rowOff>
    </xdr:from>
    <xdr:to>
      <xdr:col>17</xdr:col>
      <xdr:colOff>409575</xdr:colOff>
      <xdr:row>22</xdr:row>
      <xdr:rowOff>19050</xdr:rowOff>
    </xdr:to>
    <xdr:graphicFrame>
      <xdr:nvGraphicFramePr>
        <xdr:cNvPr id="1" name="Chart 5"/>
        <xdr:cNvGraphicFramePr/>
      </xdr:nvGraphicFramePr>
      <xdr:xfrm>
        <a:off x="4714875" y="171450"/>
        <a:ext cx="34385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123825</xdr:colOff>
      <xdr:row>8</xdr:row>
      <xdr:rowOff>9525</xdr:rowOff>
    </xdr:from>
    <xdr:to>
      <xdr:col>12</xdr:col>
      <xdr:colOff>390525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2047875" y="1304925"/>
        <a:ext cx="3848100" cy="5010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104775</xdr:colOff>
      <xdr:row>2</xdr:row>
      <xdr:rowOff>19050</xdr:rowOff>
    </xdr:from>
    <xdr:to>
      <xdr:col>15</xdr:col>
      <xdr:colOff>133350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4267200" y="342900"/>
        <a:ext cx="368617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3</xdr:row>
      <xdr:rowOff>85725</xdr:rowOff>
    </xdr:from>
    <xdr:to>
      <xdr:col>5</xdr:col>
      <xdr:colOff>390525</xdr:colOff>
      <xdr:row>9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2450" y="571500"/>
          <a:ext cx="2886075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dida: ho trattato la media separatamente da minimo e massimo, poiche' e' piu' complicata.
Piu' complicata come concetto, mentre come operazione nel foglio di calcolo e' formalmente uguale a minimo e massimo, cambia solo il nome.</a:t>
          </a:r>
        </a:p>
      </xdr:txBody>
    </xdr:sp>
    <xdr:clientData/>
  </xdr:twoCellAnchor>
  <xdr:twoCellAnchor>
    <xdr:from>
      <xdr:col>2</xdr:col>
      <xdr:colOff>47625</xdr:colOff>
      <xdr:row>12</xdr:row>
      <xdr:rowOff>19050</xdr:rowOff>
    </xdr:from>
    <xdr:to>
      <xdr:col>6</xdr:col>
      <xdr:colOff>228600</xdr:colOff>
      <xdr:row>27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266825" y="1962150"/>
          <a:ext cx="2619375" cy="2409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Ho usato questo ordine, che leggo dall'alto al basso, secondo il normale ordine di lettura, anche se i dati sono di sotto, il che indurrebbe a leggere in allontanamento dal basso all'alto.
Media
deviazione standard
sono le 2 informazione sintetiche che il fisico solitamente usa per riassumere tutti i dati della distribuzione.</a:t>
          </a:r>
        </a:p>
      </xdr:txBody>
    </xdr:sp>
    <xdr:clientData/>
  </xdr:twoCellAnchor>
  <xdr:twoCellAnchor>
    <xdr:from>
      <xdr:col>7</xdr:col>
      <xdr:colOff>495300</xdr:colOff>
      <xdr:row>4</xdr:row>
      <xdr:rowOff>0</xdr:rowOff>
    </xdr:from>
    <xdr:to>
      <xdr:col>11</xdr:col>
      <xdr:colOff>571500</xdr:colOff>
      <xdr:row>9</xdr:row>
      <xdr:rowOff>66675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762500" y="647700"/>
          <a:ext cx="2514600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Per alcune distribuzioni particolarmente sparpagliate, qualche punto sara' fuori dal grafico. Non importa, cio' che ho guadagnato e' un grafico piu' visibile per le distribuzioni concentrate.</a:t>
          </a:r>
        </a:p>
      </xdr:txBody>
    </xdr:sp>
    <xdr:clientData/>
  </xdr:twoCellAnchor>
  <xdr:twoCellAnchor>
    <xdr:from>
      <xdr:col>8</xdr:col>
      <xdr:colOff>76200</xdr:colOff>
      <xdr:row>10</xdr:row>
      <xdr:rowOff>57150</xdr:rowOff>
    </xdr:from>
    <xdr:to>
      <xdr:col>14</xdr:col>
      <xdr:colOff>28575</xdr:colOff>
      <xdr:row>22</xdr:row>
      <xdr:rowOff>114300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953000" y="1676400"/>
          <a:ext cx="3609975" cy="2000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 passi per costruire da solo sono:
Il grafico del punto medio e' facile da aggiungere: basta graficare le sue coordinate tramite una serie fatta solo da quel punto.
Piu' difficile e' fare la croce con la rettangolatura centrale.
Si puo' fare in tanti modi; io consiglio 2 tempi:
- mettersi a disposizione le coordinate estreme Sinistra, Destra, Basso, Alto
- usando queste come dati, calcolare le coordinate dei vertici del rettangolo centrale.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8</xdr:col>
      <xdr:colOff>523875</xdr:colOff>
      <xdr:row>9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19050"/>
          <a:ext cx="5391150" cy="1457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-1 cancellare i dati ed inserire i propri
-2 modificare la scala del grafico di dettaglio, in modo da fare il dettaglio dei propri dati.
-2a dopo aver cambiato la scala, occorre ridimensionare il grafico, in modo da rendere quadrati i quadretti, che ora sono rettangolari
-2b il ridimensionamento del grafico modifica anche le dimensioni dei caratteri, che vanno ridefinite
doppio clic su "Asse del grafico (X)" &gt; scheda Scala &gt; casella Valore minimo e Valore massimo
doppio clic su "Asse del grafico (X)" &gt; scheda Carattere &gt; casella Dimensione &gt; selezionare 9</a:t>
          </a:r>
        </a:p>
      </xdr:txBody>
    </xdr:sp>
    <xdr:clientData/>
  </xdr:twoCellAnchor>
  <xdr:twoCellAnchor>
    <xdr:from>
      <xdr:col>0</xdr:col>
      <xdr:colOff>57150</xdr:colOff>
      <xdr:row>9</xdr:row>
      <xdr:rowOff>142875</xdr:rowOff>
    </xdr:from>
    <xdr:to>
      <xdr:col>8</xdr:col>
      <xdr:colOff>466725</xdr:colOff>
      <xdr:row>12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7150" y="1600200"/>
          <a:ext cx="528637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Per mettere il grafico in primo o secondo piano:
clic destro su "Area del grafico" &gt; Porta in primo piano, oppure Porta in secondo piano.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3</xdr:row>
      <xdr:rowOff>142875</xdr:rowOff>
    </xdr:from>
    <xdr:to>
      <xdr:col>9</xdr:col>
      <xdr:colOff>219075</xdr:colOff>
      <xdr:row>10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05100" y="628650"/>
          <a:ext cx="2476500" cy="990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 valori maggiori della media sono evidenziati tramite il formato condizionale.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4"/>
  <sheetViews>
    <sheetView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16384" width="6.7109375" style="0" customWidth="1"/>
  </cols>
  <sheetData>
    <row r="2" ht="12.75">
      <c r="A2" t="s">
        <v>39</v>
      </c>
    </row>
    <row r="5" spans="1:6" ht="12.75">
      <c r="A5" s="1"/>
      <c r="B5" s="1"/>
      <c r="C5" s="1"/>
      <c r="F5" t="s">
        <v>2</v>
      </c>
    </row>
    <row r="6" spans="6:7" ht="12.75">
      <c r="F6" t="s">
        <v>23</v>
      </c>
      <c r="G6" s="2" t="s">
        <v>3</v>
      </c>
    </row>
    <row r="7" spans="6:7" ht="12.75">
      <c r="F7" t="s">
        <v>1</v>
      </c>
      <c r="G7" t="s">
        <v>21</v>
      </c>
    </row>
    <row r="8" spans="6:7" ht="12.75">
      <c r="F8" t="s">
        <v>0</v>
      </c>
      <c r="G8" t="s">
        <v>22</v>
      </c>
    </row>
    <row r="10" ht="12.75">
      <c r="F10" t="s">
        <v>4</v>
      </c>
    </row>
    <row r="11" spans="6:7" ht="12.75">
      <c r="F11" t="s">
        <v>5</v>
      </c>
      <c r="G11" t="s">
        <v>57</v>
      </c>
    </row>
    <row r="13" ht="12.75">
      <c r="F13" t="s">
        <v>6</v>
      </c>
    </row>
    <row r="14" spans="6:7" ht="12.75">
      <c r="F14">
        <v>1.5</v>
      </c>
      <c r="G14" t="s">
        <v>20</v>
      </c>
    </row>
    <row r="16" ht="12.75">
      <c r="F16" t="s">
        <v>7</v>
      </c>
    </row>
    <row r="17" spans="6:7" ht="12.75">
      <c r="F17" s="1">
        <v>0.5</v>
      </c>
      <c r="G17" t="s">
        <v>51</v>
      </c>
    </row>
    <row r="19" ht="12.75">
      <c r="F19" t="s">
        <v>8</v>
      </c>
    </row>
    <row r="20" ht="12.75">
      <c r="F20">
        <v>30</v>
      </c>
    </row>
    <row r="22" ht="12.75">
      <c r="F22" t="s">
        <v>9</v>
      </c>
    </row>
    <row r="23" ht="12.75">
      <c r="F23" t="s">
        <v>10</v>
      </c>
    </row>
    <row r="24" ht="12.75">
      <c r="F24" t="s">
        <v>11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0"/>
  <sheetViews>
    <sheetView tabSelected="1" workbookViewId="0" topLeftCell="A1">
      <selection activeCell="Q32" sqref="Q32"/>
    </sheetView>
  </sheetViews>
  <sheetFormatPr defaultColWidth="9.140625" defaultRowHeight="12.75"/>
  <cols>
    <col min="1" max="1" width="8.7109375" style="0" customWidth="1"/>
    <col min="2" max="16384" width="6.7109375" style="0" customWidth="1"/>
  </cols>
  <sheetData>
    <row r="1" ht="12.75">
      <c r="A1" t="s">
        <v>52</v>
      </c>
    </row>
    <row r="3" ht="12.75">
      <c r="G3" t="s">
        <v>45</v>
      </c>
    </row>
    <row r="4" spans="1:8" ht="12.75">
      <c r="A4" s="1" t="s">
        <v>14</v>
      </c>
      <c r="B4" s="3">
        <f>AVERAGE(B11:B40)</f>
        <v>0.3233333333333333</v>
      </c>
      <c r="C4" s="3">
        <f>AVERAGE(C11:C40)</f>
        <v>3.306666666666666</v>
      </c>
      <c r="E4" s="1" t="s">
        <v>34</v>
      </c>
      <c r="F4" s="3">
        <f>G4+H4</f>
        <v>20</v>
      </c>
      <c r="G4" s="6">
        <f>COUNTIF(D11:D40,2)</f>
        <v>7</v>
      </c>
      <c r="H4" s="6">
        <f>COUNTIF(D11:D40,1)</f>
        <v>13</v>
      </c>
    </row>
    <row r="5" spans="1:8" ht="12.75">
      <c r="A5" s="1" t="s">
        <v>50</v>
      </c>
      <c r="B5" s="3">
        <f>STDEVP(B11:B40)</f>
        <v>5.399795263608509</v>
      </c>
      <c r="C5" s="3">
        <f>STDEVP(C11:C40)</f>
        <v>8.25109824339901</v>
      </c>
      <c r="E5" s="1" t="s">
        <v>33</v>
      </c>
      <c r="F5" s="3">
        <f>G5+H5</f>
        <v>10</v>
      </c>
      <c r="G5" s="6">
        <f>COUNTIF(D11:D40,3)</f>
        <v>4</v>
      </c>
      <c r="H5" s="6">
        <f>COUNTIF(D11:D40,4)</f>
        <v>6</v>
      </c>
    </row>
    <row r="6" spans="1:8" ht="12.75">
      <c r="A6" s="1" t="s">
        <v>12</v>
      </c>
      <c r="B6" s="3">
        <f>MIN(B11:B40)</f>
        <v>-9</v>
      </c>
      <c r="C6" s="3">
        <f>MIN(C11:C40)</f>
        <v>-13</v>
      </c>
      <c r="G6" s="3">
        <f>G4+G5</f>
        <v>11</v>
      </c>
      <c r="H6" s="3">
        <f>H4+H5</f>
        <v>19</v>
      </c>
    </row>
    <row r="7" spans="1:14" ht="12.75">
      <c r="A7" s="1" t="s">
        <v>13</v>
      </c>
      <c r="B7" s="3">
        <f>MAX(B11:B40)</f>
        <v>9.2</v>
      </c>
      <c r="C7" s="3">
        <f>MAX(C11:C40)</f>
        <v>14</v>
      </c>
      <c r="G7" s="1" t="s">
        <v>55</v>
      </c>
      <c r="H7" s="1" t="s">
        <v>56</v>
      </c>
      <c r="N7" t="s">
        <v>15</v>
      </c>
    </row>
    <row r="8" spans="1:14" ht="12.75">
      <c r="A8" s="1" t="s">
        <v>24</v>
      </c>
      <c r="B8" s="3">
        <f>MEDIAN(B11:B40)</f>
        <v>1.15</v>
      </c>
      <c r="C8" s="3">
        <f>MEDIAN(C11:C40)</f>
        <v>5.45</v>
      </c>
      <c r="N8" s="1" t="s">
        <v>25</v>
      </c>
    </row>
    <row r="9" spans="15:16" ht="12.75">
      <c r="O9" t="s">
        <v>26</v>
      </c>
      <c r="P9" t="s">
        <v>28</v>
      </c>
    </row>
    <row r="10" spans="1:16" ht="12.75">
      <c r="A10" s="1" t="s">
        <v>23</v>
      </c>
      <c r="B10" s="1" t="s">
        <v>0</v>
      </c>
      <c r="C10" s="1" t="s">
        <v>1</v>
      </c>
      <c r="D10" s="1" t="s">
        <v>44</v>
      </c>
      <c r="O10" t="s">
        <v>27</v>
      </c>
      <c r="P10" t="s">
        <v>29</v>
      </c>
    </row>
    <row r="11" spans="1:17" ht="12.75">
      <c r="A11">
        <v>1</v>
      </c>
      <c r="B11">
        <v>0.9</v>
      </c>
      <c r="C11">
        <v>13.2</v>
      </c>
      <c r="D11" s="3">
        <f>quadranti!J11</f>
        <v>1</v>
      </c>
      <c r="N11" t="s">
        <v>31</v>
      </c>
      <c r="O11">
        <f>B4-B5</f>
        <v>-5.076461930275176</v>
      </c>
      <c r="P11">
        <f>C4-C5</f>
        <v>-4.9444315767323435</v>
      </c>
      <c r="Q11" t="s">
        <v>33</v>
      </c>
    </row>
    <row r="12" spans="1:17" ht="12.75">
      <c r="A12">
        <v>2</v>
      </c>
      <c r="B12">
        <v>0.9</v>
      </c>
      <c r="C12">
        <v>5.2</v>
      </c>
      <c r="D12" s="3">
        <f>quadranti!J12</f>
        <v>1</v>
      </c>
      <c r="N12" t="s">
        <v>32</v>
      </c>
      <c r="O12">
        <f>B4+B5</f>
        <v>5.723128596941843</v>
      </c>
      <c r="P12">
        <f>C4+C5</f>
        <v>11.557764910065677</v>
      </c>
      <c r="Q12" t="s">
        <v>34</v>
      </c>
    </row>
    <row r="13" spans="1:4" ht="12.75">
      <c r="A13">
        <v>3</v>
      </c>
      <c r="B13">
        <v>1.3</v>
      </c>
      <c r="C13">
        <v>-8</v>
      </c>
      <c r="D13" s="3">
        <f>quadranti!J13</f>
        <v>4</v>
      </c>
    </row>
    <row r="14" spans="1:4" ht="12.75">
      <c r="A14">
        <v>4</v>
      </c>
      <c r="B14">
        <v>2.1</v>
      </c>
      <c r="C14">
        <v>12.1</v>
      </c>
      <c r="D14" s="3">
        <f>quadranti!J14</f>
        <v>1</v>
      </c>
    </row>
    <row r="15" spans="1:16" ht="12.75">
      <c r="A15">
        <v>5</v>
      </c>
      <c r="B15">
        <v>2.6</v>
      </c>
      <c r="C15">
        <v>-11.2</v>
      </c>
      <c r="D15" s="3">
        <f>quadranti!J15</f>
        <v>4</v>
      </c>
      <c r="N15" s="1" t="s">
        <v>16</v>
      </c>
      <c r="O15" s="1" t="s">
        <v>0</v>
      </c>
      <c r="P15" s="1" t="s">
        <v>1</v>
      </c>
    </row>
    <row r="16" spans="1:16" ht="12.75">
      <c r="A16">
        <v>6</v>
      </c>
      <c r="B16">
        <v>0.9</v>
      </c>
      <c r="C16">
        <v>-0.8</v>
      </c>
      <c r="D16" s="3">
        <f>quadranti!J16</f>
        <v>4</v>
      </c>
      <c r="N16" s="1" t="s">
        <v>17</v>
      </c>
      <c r="O16">
        <f>O11</f>
        <v>-5.076461930275176</v>
      </c>
      <c r="P16">
        <f>C4</f>
        <v>3.306666666666666</v>
      </c>
    </row>
    <row r="17" spans="1:16" ht="12.75">
      <c r="A17">
        <v>7</v>
      </c>
      <c r="B17">
        <v>-4</v>
      </c>
      <c r="C17">
        <v>0.8</v>
      </c>
      <c r="D17" s="3">
        <f>quadranti!J17</f>
        <v>2</v>
      </c>
      <c r="O17">
        <f>O12</f>
        <v>5.723128596941843</v>
      </c>
      <c r="P17">
        <f>C4</f>
        <v>3.306666666666666</v>
      </c>
    </row>
    <row r="18" spans="1:4" ht="12.75">
      <c r="A18">
        <v>8</v>
      </c>
      <c r="B18">
        <v>-8.2</v>
      </c>
      <c r="C18">
        <v>-4</v>
      </c>
      <c r="D18" s="3">
        <f>quadranti!J18</f>
        <v>3</v>
      </c>
    </row>
    <row r="19" spans="1:16" ht="12.75">
      <c r="A19">
        <v>9</v>
      </c>
      <c r="B19">
        <v>-5.5</v>
      </c>
      <c r="C19">
        <v>-9.6</v>
      </c>
      <c r="D19" s="3">
        <f>quadranti!J19</f>
        <v>3</v>
      </c>
      <c r="N19" s="1" t="s">
        <v>18</v>
      </c>
      <c r="O19">
        <f>B4</f>
        <v>0.3233333333333333</v>
      </c>
      <c r="P19">
        <f>P11</f>
        <v>-4.9444315767323435</v>
      </c>
    </row>
    <row r="20" spans="1:16" ht="12.75">
      <c r="A20">
        <v>10</v>
      </c>
      <c r="B20">
        <v>-8.8</v>
      </c>
      <c r="C20">
        <v>-13</v>
      </c>
      <c r="D20" s="3">
        <f>quadranti!J20</f>
        <v>3</v>
      </c>
      <c r="O20">
        <f>B4</f>
        <v>0.3233333333333333</v>
      </c>
      <c r="P20">
        <f>P12</f>
        <v>11.557764910065677</v>
      </c>
    </row>
    <row r="21" spans="1:14" ht="12.75">
      <c r="A21">
        <v>11</v>
      </c>
      <c r="B21">
        <v>5.6</v>
      </c>
      <c r="C21">
        <v>-12.3</v>
      </c>
      <c r="D21" s="3">
        <f>quadranti!J21</f>
        <v>4</v>
      </c>
      <c r="N21" t="s">
        <v>38</v>
      </c>
    </row>
    <row r="22" spans="1:16" ht="12.75">
      <c r="A22">
        <v>12</v>
      </c>
      <c r="B22">
        <v>3.2</v>
      </c>
      <c r="C22">
        <v>-3.5</v>
      </c>
      <c r="D22" s="3">
        <f>quadranti!J22</f>
        <v>4</v>
      </c>
      <c r="N22" t="s">
        <v>30</v>
      </c>
      <c r="O22">
        <f>O17</f>
        <v>5.723128596941843</v>
      </c>
      <c r="P22">
        <f>P20</f>
        <v>11.557764910065677</v>
      </c>
    </row>
    <row r="23" spans="1:16" ht="12.75">
      <c r="A23">
        <v>13</v>
      </c>
      <c r="B23">
        <v>-2.1</v>
      </c>
      <c r="C23">
        <v>12.1</v>
      </c>
      <c r="D23" s="3">
        <f>quadranti!J23</f>
        <v>2</v>
      </c>
      <c r="N23" t="s">
        <v>35</v>
      </c>
      <c r="O23">
        <f>O11</f>
        <v>-5.076461930275176</v>
      </c>
      <c r="P23">
        <f>P12</f>
        <v>11.557764910065677</v>
      </c>
    </row>
    <row r="24" spans="1:16" ht="12.75">
      <c r="A24">
        <v>14</v>
      </c>
      <c r="B24">
        <v>4</v>
      </c>
      <c r="C24">
        <v>-1.2</v>
      </c>
      <c r="D24" s="3">
        <f>quadranti!J24</f>
        <v>4</v>
      </c>
      <c r="N24" t="s">
        <v>36</v>
      </c>
      <c r="O24">
        <f>O11</f>
        <v>-5.076461930275176</v>
      </c>
      <c r="P24">
        <f>P11</f>
        <v>-4.9444315767323435</v>
      </c>
    </row>
    <row r="25" spans="1:16" ht="12.75">
      <c r="A25">
        <v>15</v>
      </c>
      <c r="B25">
        <v>2.4</v>
      </c>
      <c r="C25">
        <v>2.5</v>
      </c>
      <c r="D25" s="3">
        <f>quadranti!J25</f>
        <v>1</v>
      </c>
      <c r="N25" t="s">
        <v>37</v>
      </c>
      <c r="O25">
        <f>O12</f>
        <v>5.723128596941843</v>
      </c>
      <c r="P25">
        <f>P11</f>
        <v>-4.9444315767323435</v>
      </c>
    </row>
    <row r="26" spans="1:16" ht="12.75">
      <c r="A26">
        <v>16</v>
      </c>
      <c r="B26">
        <v>7</v>
      </c>
      <c r="C26">
        <v>4</v>
      </c>
      <c r="D26" s="3">
        <f>quadranti!J26</f>
        <v>1</v>
      </c>
      <c r="N26" t="s">
        <v>30</v>
      </c>
      <c r="O26">
        <f>O22</f>
        <v>5.723128596941843</v>
      </c>
      <c r="P26">
        <f>P22</f>
        <v>11.557764910065677</v>
      </c>
    </row>
    <row r="27" spans="1:4" ht="12.75">
      <c r="A27">
        <v>17</v>
      </c>
      <c r="B27">
        <v>3</v>
      </c>
      <c r="C27">
        <v>6.8</v>
      </c>
      <c r="D27" s="3">
        <f>quadranti!J27</f>
        <v>1</v>
      </c>
    </row>
    <row r="28" spans="1:4" ht="12.75">
      <c r="A28">
        <v>18</v>
      </c>
      <c r="B28">
        <v>-6.7</v>
      </c>
      <c r="C28">
        <v>11.6</v>
      </c>
      <c r="D28" s="3">
        <f>quadranti!J28</f>
        <v>2</v>
      </c>
    </row>
    <row r="29" spans="1:4" ht="12.75">
      <c r="A29">
        <v>19</v>
      </c>
      <c r="B29">
        <v>1</v>
      </c>
      <c r="C29">
        <v>11.2</v>
      </c>
      <c r="D29" s="3">
        <f>quadranti!J29</f>
        <v>1</v>
      </c>
    </row>
    <row r="30" spans="1:4" ht="12.75">
      <c r="A30">
        <v>20</v>
      </c>
      <c r="B30">
        <v>7.6</v>
      </c>
      <c r="C30">
        <v>6.4</v>
      </c>
      <c r="D30" s="3">
        <f>quadranti!J30</f>
        <v>1</v>
      </c>
    </row>
    <row r="31" spans="1:4" ht="12.75">
      <c r="A31">
        <v>21</v>
      </c>
      <c r="B31">
        <v>-8.5</v>
      </c>
      <c r="C31">
        <v>8</v>
      </c>
      <c r="D31" s="3">
        <f>quadranti!J31</f>
        <v>2</v>
      </c>
    </row>
    <row r="32" spans="1:4" ht="12.75">
      <c r="A32">
        <v>22</v>
      </c>
      <c r="B32">
        <v>-9</v>
      </c>
      <c r="C32">
        <v>5.7</v>
      </c>
      <c r="D32" s="3">
        <f>quadranti!J32</f>
        <v>2</v>
      </c>
    </row>
    <row r="33" spans="1:4" ht="12.75">
      <c r="A33">
        <v>23</v>
      </c>
      <c r="B33">
        <v>-4.8</v>
      </c>
      <c r="C33">
        <v>-5.7</v>
      </c>
      <c r="D33" s="3">
        <f>quadranti!J33</f>
        <v>3</v>
      </c>
    </row>
    <row r="34" spans="1:4" ht="12.75">
      <c r="A34">
        <v>24</v>
      </c>
      <c r="B34">
        <v>6.2</v>
      </c>
      <c r="C34">
        <v>14</v>
      </c>
      <c r="D34" s="3">
        <f>quadranti!J34</f>
        <v>1</v>
      </c>
    </row>
    <row r="35" spans="1:4" ht="12.75">
      <c r="A35">
        <v>25</v>
      </c>
      <c r="B35">
        <v>-2.3</v>
      </c>
      <c r="C35">
        <v>8.4</v>
      </c>
      <c r="D35" s="3">
        <f>quadranti!J35</f>
        <v>2</v>
      </c>
    </row>
    <row r="36" spans="1:4" ht="12.75">
      <c r="A36">
        <v>26</v>
      </c>
      <c r="B36">
        <v>7</v>
      </c>
      <c r="C36">
        <v>8.5</v>
      </c>
      <c r="D36" s="3">
        <f>quadranti!J36</f>
        <v>1</v>
      </c>
    </row>
    <row r="37" spans="1:4" ht="12.75">
      <c r="A37">
        <v>27</v>
      </c>
      <c r="B37">
        <v>9.2</v>
      </c>
      <c r="C37">
        <v>14</v>
      </c>
      <c r="D37" s="3">
        <f>quadranti!J37</f>
        <v>1</v>
      </c>
    </row>
    <row r="38" spans="1:4" ht="12.75">
      <c r="A38">
        <v>28</v>
      </c>
      <c r="B38">
        <v>-5.7</v>
      </c>
      <c r="C38">
        <v>8.4</v>
      </c>
      <c r="D38" s="3">
        <f>quadranti!J38</f>
        <v>2</v>
      </c>
    </row>
    <row r="39" spans="1:4" ht="12.75">
      <c r="A39">
        <v>29</v>
      </c>
      <c r="B39">
        <v>6.2</v>
      </c>
      <c r="C39">
        <v>4.8</v>
      </c>
      <c r="D39" s="3">
        <f>quadranti!J39</f>
        <v>1</v>
      </c>
    </row>
    <row r="40" spans="1:4" ht="12.75">
      <c r="A40">
        <v>30</v>
      </c>
      <c r="B40">
        <v>4.2</v>
      </c>
      <c r="C40">
        <v>10.8</v>
      </c>
      <c r="D40" s="3">
        <f>quadranti!J40</f>
        <v>1</v>
      </c>
    </row>
  </sheetData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P40"/>
  <sheetViews>
    <sheetView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4" width="6.7109375" style="0" customWidth="1"/>
    <col min="5" max="8" width="7.140625" style="0" bestFit="1" customWidth="1"/>
    <col min="9" max="16384" width="6.7109375" style="0" customWidth="1"/>
  </cols>
  <sheetData>
    <row r="3" spans="1:4" ht="12.75">
      <c r="A3" s="4"/>
      <c r="B3" s="4"/>
      <c r="C3" s="4"/>
      <c r="D3" s="4"/>
    </row>
    <row r="4" spans="1:4" ht="12.75">
      <c r="A4" s="5"/>
      <c r="B4" s="4"/>
      <c r="C4" s="4"/>
      <c r="D4" s="4"/>
    </row>
    <row r="5" spans="1:4" ht="12.75">
      <c r="A5" s="5"/>
      <c r="B5" s="4"/>
      <c r="C5" s="4"/>
      <c r="D5" s="4"/>
    </row>
    <row r="6" spans="1:4" ht="12.75">
      <c r="A6" s="5"/>
      <c r="B6" s="4"/>
      <c r="C6" s="4"/>
      <c r="D6" s="4"/>
    </row>
    <row r="7" spans="1:4" ht="12.75">
      <c r="A7" s="5"/>
      <c r="B7" s="4"/>
      <c r="C7" s="4"/>
      <c r="D7" s="4"/>
    </row>
    <row r="8" spans="1:14" ht="12.75">
      <c r="A8" s="5"/>
      <c r="B8" s="4"/>
      <c r="C8" s="4"/>
      <c r="D8" s="4"/>
      <c r="N8" s="1"/>
    </row>
    <row r="10" spans="1:10" ht="12.75">
      <c r="A10" s="1" t="s">
        <v>23</v>
      </c>
      <c r="B10" s="1" t="s">
        <v>0</v>
      </c>
      <c r="C10" s="1" t="s">
        <v>1</v>
      </c>
      <c r="E10" s="1" t="s">
        <v>40</v>
      </c>
      <c r="F10" s="1" t="s">
        <v>41</v>
      </c>
      <c r="G10" s="1" t="s">
        <v>42</v>
      </c>
      <c r="H10" s="1" t="s">
        <v>43</v>
      </c>
      <c r="J10" s="1" t="s">
        <v>44</v>
      </c>
    </row>
    <row r="11" spans="1:10" ht="12.75">
      <c r="A11">
        <v>1</v>
      </c>
      <c r="B11">
        <f>tb_grf!B11</f>
        <v>0.9</v>
      </c>
      <c r="C11">
        <f>tb_grf!C11</f>
        <v>13.2</v>
      </c>
      <c r="E11" s="3" t="b">
        <f>AND(B11&gt;0,C11&gt;0)</f>
        <v>1</v>
      </c>
      <c r="F11" s="3" t="b">
        <f>AND(B11&lt;0,C11&gt;0)</f>
        <v>0</v>
      </c>
      <c r="G11" s="3" t="b">
        <f>AND(B11&lt;0,C11&lt;0)</f>
        <v>0</v>
      </c>
      <c r="H11" s="3" t="b">
        <f>AND(B11&gt;0,C11&lt;0)</f>
        <v>0</v>
      </c>
      <c r="J11" s="3">
        <f>E11*1+F11*2+G11*3+H11*4</f>
        <v>1</v>
      </c>
    </row>
    <row r="12" spans="1:10" ht="12.75">
      <c r="A12">
        <v>2</v>
      </c>
      <c r="B12">
        <f>tb_grf!B12</f>
        <v>0.9</v>
      </c>
      <c r="C12">
        <f>tb_grf!C12</f>
        <v>5.2</v>
      </c>
      <c r="E12" s="3" t="b">
        <f aca="true" t="shared" si="0" ref="E12:E40">AND(B12&gt;0,C12&gt;0)</f>
        <v>1</v>
      </c>
      <c r="F12" s="3" t="b">
        <f aca="true" t="shared" si="1" ref="F12:F40">AND(B12&lt;0,C12&gt;0)</f>
        <v>0</v>
      </c>
      <c r="G12" s="3" t="b">
        <f aca="true" t="shared" si="2" ref="G12:G40">AND(B12&lt;0,C12&lt;0)</f>
        <v>0</v>
      </c>
      <c r="H12" s="3" t="b">
        <f aca="true" t="shared" si="3" ref="H12:H40">AND(B12&gt;0,C12&lt;0)</f>
        <v>0</v>
      </c>
      <c r="J12" s="3">
        <f aca="true" t="shared" si="4" ref="J12:J40">E12*1+F12*2+G12*3+H12*4</f>
        <v>1</v>
      </c>
    </row>
    <row r="13" spans="1:10" ht="12.75">
      <c r="A13">
        <v>3</v>
      </c>
      <c r="B13">
        <f>tb_grf!B13</f>
        <v>1.3</v>
      </c>
      <c r="C13">
        <f>tb_grf!C13</f>
        <v>-8</v>
      </c>
      <c r="E13" s="3" t="b">
        <f t="shared" si="0"/>
        <v>0</v>
      </c>
      <c r="F13" s="3" t="b">
        <f t="shared" si="1"/>
        <v>0</v>
      </c>
      <c r="G13" s="3" t="b">
        <f t="shared" si="2"/>
        <v>0</v>
      </c>
      <c r="H13" s="3" t="b">
        <f t="shared" si="3"/>
        <v>1</v>
      </c>
      <c r="J13" s="3">
        <f t="shared" si="4"/>
        <v>4</v>
      </c>
    </row>
    <row r="14" spans="1:10" ht="12.75">
      <c r="A14">
        <v>4</v>
      </c>
      <c r="B14">
        <f>tb_grf!B14</f>
        <v>2.1</v>
      </c>
      <c r="C14">
        <f>tb_grf!C14</f>
        <v>12.1</v>
      </c>
      <c r="E14" s="3" t="b">
        <f t="shared" si="0"/>
        <v>1</v>
      </c>
      <c r="F14" s="3" t="b">
        <f t="shared" si="1"/>
        <v>0</v>
      </c>
      <c r="G14" s="3" t="b">
        <f t="shared" si="2"/>
        <v>0</v>
      </c>
      <c r="H14" s="3" t="b">
        <f t="shared" si="3"/>
        <v>0</v>
      </c>
      <c r="J14" s="3">
        <f t="shared" si="4"/>
        <v>1</v>
      </c>
    </row>
    <row r="15" spans="1:16" ht="12.75">
      <c r="A15">
        <v>5</v>
      </c>
      <c r="B15">
        <f>tb_grf!B15</f>
        <v>2.6</v>
      </c>
      <c r="C15">
        <f>tb_grf!C15</f>
        <v>-11.2</v>
      </c>
      <c r="E15" s="3" t="b">
        <f t="shared" si="0"/>
        <v>0</v>
      </c>
      <c r="F15" s="3" t="b">
        <f t="shared" si="1"/>
        <v>0</v>
      </c>
      <c r="G15" s="3" t="b">
        <f t="shared" si="2"/>
        <v>0</v>
      </c>
      <c r="H15" s="3" t="b">
        <f t="shared" si="3"/>
        <v>1</v>
      </c>
      <c r="J15" s="3">
        <f t="shared" si="4"/>
        <v>4</v>
      </c>
      <c r="N15" s="1"/>
      <c r="O15" s="1"/>
      <c r="P15" s="1"/>
    </row>
    <row r="16" spans="1:14" ht="12.75">
      <c r="A16">
        <v>6</v>
      </c>
      <c r="B16">
        <f>tb_grf!B16</f>
        <v>0.9</v>
      </c>
      <c r="C16">
        <f>tb_grf!C16</f>
        <v>-0.8</v>
      </c>
      <c r="E16" s="3" t="b">
        <f t="shared" si="0"/>
        <v>0</v>
      </c>
      <c r="F16" s="3" t="b">
        <f t="shared" si="1"/>
        <v>0</v>
      </c>
      <c r="G16" s="3" t="b">
        <f t="shared" si="2"/>
        <v>0</v>
      </c>
      <c r="H16" s="3" t="b">
        <f t="shared" si="3"/>
        <v>1</v>
      </c>
      <c r="J16" s="3">
        <f t="shared" si="4"/>
        <v>4</v>
      </c>
      <c r="N16" s="1"/>
    </row>
    <row r="17" spans="1:10" ht="12.75">
      <c r="A17">
        <v>7</v>
      </c>
      <c r="B17">
        <f>tb_grf!B17</f>
        <v>-4</v>
      </c>
      <c r="C17">
        <f>tb_grf!C17</f>
        <v>0.8</v>
      </c>
      <c r="E17" s="3" t="b">
        <f t="shared" si="0"/>
        <v>0</v>
      </c>
      <c r="F17" s="3" t="b">
        <f t="shared" si="1"/>
        <v>1</v>
      </c>
      <c r="G17" s="3" t="b">
        <f t="shared" si="2"/>
        <v>0</v>
      </c>
      <c r="H17" s="3" t="b">
        <f t="shared" si="3"/>
        <v>0</v>
      </c>
      <c r="J17" s="3">
        <f t="shared" si="4"/>
        <v>2</v>
      </c>
    </row>
    <row r="18" spans="1:10" ht="12.75">
      <c r="A18">
        <v>8</v>
      </c>
      <c r="B18">
        <f>tb_grf!B18</f>
        <v>-8.2</v>
      </c>
      <c r="C18">
        <f>tb_grf!C18</f>
        <v>-4</v>
      </c>
      <c r="E18" s="3" t="b">
        <f t="shared" si="0"/>
        <v>0</v>
      </c>
      <c r="F18" s="3" t="b">
        <f t="shared" si="1"/>
        <v>0</v>
      </c>
      <c r="G18" s="3" t="b">
        <f t="shared" si="2"/>
        <v>1</v>
      </c>
      <c r="H18" s="3" t="b">
        <f t="shared" si="3"/>
        <v>0</v>
      </c>
      <c r="J18" s="3">
        <f t="shared" si="4"/>
        <v>3</v>
      </c>
    </row>
    <row r="19" spans="1:14" ht="12.75">
      <c r="A19">
        <v>9</v>
      </c>
      <c r="B19">
        <f>tb_grf!B19</f>
        <v>-5.5</v>
      </c>
      <c r="C19">
        <f>tb_grf!C19</f>
        <v>-9.6</v>
      </c>
      <c r="E19" s="3" t="b">
        <f t="shared" si="0"/>
        <v>0</v>
      </c>
      <c r="F19" s="3" t="b">
        <f t="shared" si="1"/>
        <v>0</v>
      </c>
      <c r="G19" s="3" t="b">
        <f t="shared" si="2"/>
        <v>1</v>
      </c>
      <c r="H19" s="3" t="b">
        <f t="shared" si="3"/>
        <v>0</v>
      </c>
      <c r="J19" s="3">
        <f t="shared" si="4"/>
        <v>3</v>
      </c>
      <c r="N19" s="1"/>
    </row>
    <row r="20" spans="1:10" ht="12.75">
      <c r="A20">
        <v>10</v>
      </c>
      <c r="B20">
        <f>tb_grf!B20</f>
        <v>-8.8</v>
      </c>
      <c r="C20">
        <f>tb_grf!C20</f>
        <v>-13</v>
      </c>
      <c r="E20" s="3" t="b">
        <f t="shared" si="0"/>
        <v>0</v>
      </c>
      <c r="F20" s="3" t="b">
        <f t="shared" si="1"/>
        <v>0</v>
      </c>
      <c r="G20" s="3" t="b">
        <f t="shared" si="2"/>
        <v>1</v>
      </c>
      <c r="H20" s="3" t="b">
        <f t="shared" si="3"/>
        <v>0</v>
      </c>
      <c r="J20" s="3">
        <f t="shared" si="4"/>
        <v>3</v>
      </c>
    </row>
    <row r="21" spans="1:10" ht="12.75">
      <c r="A21">
        <v>11</v>
      </c>
      <c r="B21">
        <f>tb_grf!B21</f>
        <v>5.6</v>
      </c>
      <c r="C21">
        <f>tb_grf!C21</f>
        <v>-12.3</v>
      </c>
      <c r="E21" s="3" t="b">
        <f t="shared" si="0"/>
        <v>0</v>
      </c>
      <c r="F21" s="3" t="b">
        <f t="shared" si="1"/>
        <v>0</v>
      </c>
      <c r="G21" s="3" t="b">
        <f t="shared" si="2"/>
        <v>0</v>
      </c>
      <c r="H21" s="3" t="b">
        <f t="shared" si="3"/>
        <v>1</v>
      </c>
      <c r="J21" s="3">
        <f t="shared" si="4"/>
        <v>4</v>
      </c>
    </row>
    <row r="22" spans="1:10" ht="12.75">
      <c r="A22">
        <v>12</v>
      </c>
      <c r="B22">
        <f>tb_grf!B22</f>
        <v>3.2</v>
      </c>
      <c r="C22">
        <f>tb_grf!C22</f>
        <v>-3.5</v>
      </c>
      <c r="E22" s="3" t="b">
        <f t="shared" si="0"/>
        <v>0</v>
      </c>
      <c r="F22" s="3" t="b">
        <f t="shared" si="1"/>
        <v>0</v>
      </c>
      <c r="G22" s="3" t="b">
        <f t="shared" si="2"/>
        <v>0</v>
      </c>
      <c r="H22" s="3" t="b">
        <f t="shared" si="3"/>
        <v>1</v>
      </c>
      <c r="J22" s="3">
        <f t="shared" si="4"/>
        <v>4</v>
      </c>
    </row>
    <row r="23" spans="1:10" ht="12.75">
      <c r="A23">
        <v>13</v>
      </c>
      <c r="B23">
        <f>tb_grf!B23</f>
        <v>-2.1</v>
      </c>
      <c r="C23">
        <f>tb_grf!C23</f>
        <v>12.1</v>
      </c>
      <c r="E23" s="3" t="b">
        <f t="shared" si="0"/>
        <v>0</v>
      </c>
      <c r="F23" s="3" t="b">
        <f t="shared" si="1"/>
        <v>1</v>
      </c>
      <c r="G23" s="3" t="b">
        <f t="shared" si="2"/>
        <v>0</v>
      </c>
      <c r="H23" s="3" t="b">
        <f t="shared" si="3"/>
        <v>0</v>
      </c>
      <c r="J23" s="3">
        <f t="shared" si="4"/>
        <v>2</v>
      </c>
    </row>
    <row r="24" spans="1:10" ht="12.75">
      <c r="A24">
        <v>14</v>
      </c>
      <c r="B24">
        <f>tb_grf!B24</f>
        <v>4</v>
      </c>
      <c r="C24">
        <f>tb_grf!C24</f>
        <v>-1.2</v>
      </c>
      <c r="E24" s="3" t="b">
        <f t="shared" si="0"/>
        <v>0</v>
      </c>
      <c r="F24" s="3" t="b">
        <f t="shared" si="1"/>
        <v>0</v>
      </c>
      <c r="G24" s="3" t="b">
        <f t="shared" si="2"/>
        <v>0</v>
      </c>
      <c r="H24" s="3" t="b">
        <f t="shared" si="3"/>
        <v>1</v>
      </c>
      <c r="J24" s="3">
        <f t="shared" si="4"/>
        <v>4</v>
      </c>
    </row>
    <row r="25" spans="1:10" ht="12.75">
      <c r="A25">
        <v>15</v>
      </c>
      <c r="B25">
        <f>tb_grf!B25</f>
        <v>2.4</v>
      </c>
      <c r="C25">
        <f>tb_grf!C25</f>
        <v>2.5</v>
      </c>
      <c r="E25" s="3" t="b">
        <f t="shared" si="0"/>
        <v>1</v>
      </c>
      <c r="F25" s="3" t="b">
        <f t="shared" si="1"/>
        <v>0</v>
      </c>
      <c r="G25" s="3" t="b">
        <f t="shared" si="2"/>
        <v>0</v>
      </c>
      <c r="H25" s="3" t="b">
        <f t="shared" si="3"/>
        <v>0</v>
      </c>
      <c r="J25" s="3">
        <f t="shared" si="4"/>
        <v>1</v>
      </c>
    </row>
    <row r="26" spans="1:10" ht="12.75">
      <c r="A26">
        <v>16</v>
      </c>
      <c r="B26">
        <f>tb_grf!B26</f>
        <v>7</v>
      </c>
      <c r="C26">
        <f>tb_grf!C26</f>
        <v>4</v>
      </c>
      <c r="E26" s="3" t="b">
        <f t="shared" si="0"/>
        <v>1</v>
      </c>
      <c r="F26" s="3" t="b">
        <f t="shared" si="1"/>
        <v>0</v>
      </c>
      <c r="G26" s="3" t="b">
        <f t="shared" si="2"/>
        <v>0</v>
      </c>
      <c r="H26" s="3" t="b">
        <f t="shared" si="3"/>
        <v>0</v>
      </c>
      <c r="J26" s="3">
        <f t="shared" si="4"/>
        <v>1</v>
      </c>
    </row>
    <row r="27" spans="1:10" ht="12.75">
      <c r="A27">
        <v>17</v>
      </c>
      <c r="B27">
        <f>tb_grf!B27</f>
        <v>3</v>
      </c>
      <c r="C27">
        <f>tb_grf!C27</f>
        <v>6.8</v>
      </c>
      <c r="E27" s="3" t="b">
        <f t="shared" si="0"/>
        <v>1</v>
      </c>
      <c r="F27" s="3" t="b">
        <f t="shared" si="1"/>
        <v>0</v>
      </c>
      <c r="G27" s="3" t="b">
        <f t="shared" si="2"/>
        <v>0</v>
      </c>
      <c r="H27" s="3" t="b">
        <f t="shared" si="3"/>
        <v>0</v>
      </c>
      <c r="J27" s="3">
        <f t="shared" si="4"/>
        <v>1</v>
      </c>
    </row>
    <row r="28" spans="1:10" ht="12.75">
      <c r="A28">
        <v>18</v>
      </c>
      <c r="B28">
        <f>tb_grf!B28</f>
        <v>-6.7</v>
      </c>
      <c r="C28">
        <f>tb_grf!C28</f>
        <v>11.6</v>
      </c>
      <c r="E28" s="3" t="b">
        <f t="shared" si="0"/>
        <v>0</v>
      </c>
      <c r="F28" s="3" t="b">
        <f t="shared" si="1"/>
        <v>1</v>
      </c>
      <c r="G28" s="3" t="b">
        <f t="shared" si="2"/>
        <v>0</v>
      </c>
      <c r="H28" s="3" t="b">
        <f t="shared" si="3"/>
        <v>0</v>
      </c>
      <c r="J28" s="3">
        <f t="shared" si="4"/>
        <v>2</v>
      </c>
    </row>
    <row r="29" spans="1:10" ht="12.75">
      <c r="A29">
        <v>19</v>
      </c>
      <c r="B29">
        <f>tb_grf!B29</f>
        <v>1</v>
      </c>
      <c r="C29">
        <f>tb_grf!C29</f>
        <v>11.2</v>
      </c>
      <c r="E29" s="3" t="b">
        <f t="shared" si="0"/>
        <v>1</v>
      </c>
      <c r="F29" s="3" t="b">
        <f t="shared" si="1"/>
        <v>0</v>
      </c>
      <c r="G29" s="3" t="b">
        <f t="shared" si="2"/>
        <v>0</v>
      </c>
      <c r="H29" s="3" t="b">
        <f t="shared" si="3"/>
        <v>0</v>
      </c>
      <c r="J29" s="3">
        <f t="shared" si="4"/>
        <v>1</v>
      </c>
    </row>
    <row r="30" spans="1:10" ht="12.75">
      <c r="A30">
        <v>20</v>
      </c>
      <c r="B30">
        <f>tb_grf!B30</f>
        <v>7.6</v>
      </c>
      <c r="C30">
        <f>tb_grf!C30</f>
        <v>6.4</v>
      </c>
      <c r="E30" s="3" t="b">
        <f t="shared" si="0"/>
        <v>1</v>
      </c>
      <c r="F30" s="3" t="b">
        <f t="shared" si="1"/>
        <v>0</v>
      </c>
      <c r="G30" s="3" t="b">
        <f t="shared" si="2"/>
        <v>0</v>
      </c>
      <c r="H30" s="3" t="b">
        <f t="shared" si="3"/>
        <v>0</v>
      </c>
      <c r="J30" s="3">
        <f t="shared" si="4"/>
        <v>1</v>
      </c>
    </row>
    <row r="31" spans="1:10" ht="12.75">
      <c r="A31">
        <v>21</v>
      </c>
      <c r="B31">
        <f>tb_grf!B31</f>
        <v>-8.5</v>
      </c>
      <c r="C31">
        <f>tb_grf!C31</f>
        <v>8</v>
      </c>
      <c r="E31" s="3" t="b">
        <f t="shared" si="0"/>
        <v>0</v>
      </c>
      <c r="F31" s="3" t="b">
        <f t="shared" si="1"/>
        <v>1</v>
      </c>
      <c r="G31" s="3" t="b">
        <f t="shared" si="2"/>
        <v>0</v>
      </c>
      <c r="H31" s="3" t="b">
        <f t="shared" si="3"/>
        <v>0</v>
      </c>
      <c r="J31" s="3">
        <f t="shared" si="4"/>
        <v>2</v>
      </c>
    </row>
    <row r="32" spans="1:10" ht="12.75">
      <c r="A32">
        <v>22</v>
      </c>
      <c r="B32">
        <f>tb_grf!B32</f>
        <v>-9</v>
      </c>
      <c r="C32">
        <f>tb_grf!C32</f>
        <v>5.7</v>
      </c>
      <c r="E32" s="3" t="b">
        <f t="shared" si="0"/>
        <v>0</v>
      </c>
      <c r="F32" s="3" t="b">
        <f t="shared" si="1"/>
        <v>1</v>
      </c>
      <c r="G32" s="3" t="b">
        <f t="shared" si="2"/>
        <v>0</v>
      </c>
      <c r="H32" s="3" t="b">
        <f t="shared" si="3"/>
        <v>0</v>
      </c>
      <c r="J32" s="3">
        <f t="shared" si="4"/>
        <v>2</v>
      </c>
    </row>
    <row r="33" spans="1:10" ht="12.75">
      <c r="A33">
        <v>23</v>
      </c>
      <c r="B33">
        <f>tb_grf!B33</f>
        <v>-4.8</v>
      </c>
      <c r="C33">
        <f>tb_grf!C33</f>
        <v>-5.7</v>
      </c>
      <c r="E33" s="3" t="b">
        <f t="shared" si="0"/>
        <v>0</v>
      </c>
      <c r="F33" s="3" t="b">
        <f t="shared" si="1"/>
        <v>0</v>
      </c>
      <c r="G33" s="3" t="b">
        <f t="shared" si="2"/>
        <v>1</v>
      </c>
      <c r="H33" s="3" t="b">
        <f t="shared" si="3"/>
        <v>0</v>
      </c>
      <c r="J33" s="3">
        <f t="shared" si="4"/>
        <v>3</v>
      </c>
    </row>
    <row r="34" spans="1:10" ht="12.75">
      <c r="A34">
        <v>24</v>
      </c>
      <c r="B34">
        <f>tb_grf!B34</f>
        <v>6.2</v>
      </c>
      <c r="C34">
        <f>tb_grf!C34</f>
        <v>14</v>
      </c>
      <c r="E34" s="3" t="b">
        <f t="shared" si="0"/>
        <v>1</v>
      </c>
      <c r="F34" s="3" t="b">
        <f t="shared" si="1"/>
        <v>0</v>
      </c>
      <c r="G34" s="3" t="b">
        <f t="shared" si="2"/>
        <v>0</v>
      </c>
      <c r="H34" s="3" t="b">
        <f t="shared" si="3"/>
        <v>0</v>
      </c>
      <c r="J34" s="3">
        <f t="shared" si="4"/>
        <v>1</v>
      </c>
    </row>
    <row r="35" spans="1:10" ht="12.75">
      <c r="A35">
        <v>25</v>
      </c>
      <c r="B35">
        <f>tb_grf!B35</f>
        <v>-2.3</v>
      </c>
      <c r="C35">
        <f>tb_grf!C35</f>
        <v>8.4</v>
      </c>
      <c r="E35" s="3" t="b">
        <f t="shared" si="0"/>
        <v>0</v>
      </c>
      <c r="F35" s="3" t="b">
        <f t="shared" si="1"/>
        <v>1</v>
      </c>
      <c r="G35" s="3" t="b">
        <f t="shared" si="2"/>
        <v>0</v>
      </c>
      <c r="H35" s="3" t="b">
        <f t="shared" si="3"/>
        <v>0</v>
      </c>
      <c r="J35" s="3">
        <f t="shared" si="4"/>
        <v>2</v>
      </c>
    </row>
    <row r="36" spans="1:10" ht="12.75">
      <c r="A36">
        <v>26</v>
      </c>
      <c r="B36">
        <f>tb_grf!B36</f>
        <v>7</v>
      </c>
      <c r="C36">
        <f>tb_grf!C36</f>
        <v>8.5</v>
      </c>
      <c r="E36" s="3" t="b">
        <f t="shared" si="0"/>
        <v>1</v>
      </c>
      <c r="F36" s="3" t="b">
        <f t="shared" si="1"/>
        <v>0</v>
      </c>
      <c r="G36" s="3" t="b">
        <f t="shared" si="2"/>
        <v>0</v>
      </c>
      <c r="H36" s="3" t="b">
        <f t="shared" si="3"/>
        <v>0</v>
      </c>
      <c r="J36" s="3">
        <f t="shared" si="4"/>
        <v>1</v>
      </c>
    </row>
    <row r="37" spans="1:10" ht="12.75">
      <c r="A37">
        <v>27</v>
      </c>
      <c r="B37">
        <f>tb_grf!B37</f>
        <v>9.2</v>
      </c>
      <c r="C37">
        <f>tb_grf!C37</f>
        <v>14</v>
      </c>
      <c r="E37" s="3" t="b">
        <f t="shared" si="0"/>
        <v>1</v>
      </c>
      <c r="F37" s="3" t="b">
        <f t="shared" si="1"/>
        <v>0</v>
      </c>
      <c r="G37" s="3" t="b">
        <f t="shared" si="2"/>
        <v>0</v>
      </c>
      <c r="H37" s="3" t="b">
        <f t="shared" si="3"/>
        <v>0</v>
      </c>
      <c r="J37" s="3">
        <f t="shared" si="4"/>
        <v>1</v>
      </c>
    </row>
    <row r="38" spans="1:10" ht="12.75">
      <c r="A38">
        <v>28</v>
      </c>
      <c r="B38">
        <f>tb_grf!B38</f>
        <v>-5.7</v>
      </c>
      <c r="C38">
        <f>tb_grf!C38</f>
        <v>8.4</v>
      </c>
      <c r="E38" s="3" t="b">
        <f t="shared" si="0"/>
        <v>0</v>
      </c>
      <c r="F38" s="3" t="b">
        <f t="shared" si="1"/>
        <v>1</v>
      </c>
      <c r="G38" s="3" t="b">
        <f t="shared" si="2"/>
        <v>0</v>
      </c>
      <c r="H38" s="3" t="b">
        <f t="shared" si="3"/>
        <v>0</v>
      </c>
      <c r="J38" s="3">
        <f t="shared" si="4"/>
        <v>2</v>
      </c>
    </row>
    <row r="39" spans="1:10" ht="12.75">
      <c r="A39">
        <v>29</v>
      </c>
      <c r="B39">
        <f>tb_grf!B39</f>
        <v>6.2</v>
      </c>
      <c r="C39">
        <f>tb_grf!C39</f>
        <v>4.8</v>
      </c>
      <c r="E39" s="3" t="b">
        <f t="shared" si="0"/>
        <v>1</v>
      </c>
      <c r="F39" s="3" t="b">
        <f t="shared" si="1"/>
        <v>0</v>
      </c>
      <c r="G39" s="3" t="b">
        <f t="shared" si="2"/>
        <v>0</v>
      </c>
      <c r="H39" s="3" t="b">
        <f t="shared" si="3"/>
        <v>0</v>
      </c>
      <c r="J39" s="3">
        <f t="shared" si="4"/>
        <v>1</v>
      </c>
    </row>
    <row r="40" spans="1:10" ht="12.75">
      <c r="A40">
        <v>30</v>
      </c>
      <c r="B40">
        <f>tb_grf!B40</f>
        <v>4.2</v>
      </c>
      <c r="C40">
        <f>tb_grf!C40</f>
        <v>10.8</v>
      </c>
      <c r="E40" s="3" t="b">
        <f t="shared" si="0"/>
        <v>1</v>
      </c>
      <c r="F40" s="3" t="b">
        <f t="shared" si="1"/>
        <v>0</v>
      </c>
      <c r="G40" s="3" t="b">
        <f t="shared" si="2"/>
        <v>0</v>
      </c>
      <c r="H40" s="3" t="b">
        <f t="shared" si="3"/>
        <v>0</v>
      </c>
      <c r="J40" s="3">
        <f t="shared" si="4"/>
        <v>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9" width="6.7109375" style="0" customWidth="1"/>
  </cols>
  <sheetData>
    <row r="1" ht="12.75">
      <c r="A1" t="s">
        <v>54</v>
      </c>
    </row>
    <row r="3" spans="2:4" ht="12.75">
      <c r="B3" s="4"/>
      <c r="C3" s="4"/>
      <c r="D3" s="4"/>
    </row>
    <row r="4" spans="1:9" ht="12.75">
      <c r="A4" t="s">
        <v>14</v>
      </c>
      <c r="B4" s="3">
        <f>AVERAGE(B11:B40)</f>
        <v>0.3233333333333333</v>
      </c>
      <c r="C4" s="3">
        <f>AVERAGE(C11:C40)</f>
        <v>3.306666666666666</v>
      </c>
      <c r="E4" s="3">
        <f>AVERAGE(E11:E40)</f>
        <v>0.33333333333333337</v>
      </c>
      <c r="F4" s="3">
        <f>AVERAGE(F11:F40)</f>
        <v>2.333333333333333</v>
      </c>
      <c r="H4" s="3">
        <f>AVERAGE(H11:H40)</f>
        <v>0.3133333333333334</v>
      </c>
      <c r="I4" s="3">
        <f>AVERAGE(I11:I40)</f>
        <v>4.28</v>
      </c>
    </row>
    <row r="5" spans="1:9" ht="12.75">
      <c r="A5" t="s">
        <v>50</v>
      </c>
      <c r="B5" s="3">
        <f>STDEVP(B11:B40)</f>
        <v>5.399795263608509</v>
      </c>
      <c r="C5" s="3">
        <f>STDEVP(C11:C40)</f>
        <v>8.25109824339901</v>
      </c>
      <c r="E5" s="3">
        <f>STDEVP(E11:E40)</f>
        <v>4.683540920666281</v>
      </c>
      <c r="F5" s="3">
        <f>STDEVP(F11:F40)</f>
        <v>9.079402819324383</v>
      </c>
      <c r="H5" s="3">
        <f>STDEVP(H11:H40)</f>
        <v>6.031568802742966</v>
      </c>
      <c r="I5" s="3">
        <f>STDEVP(I11:I40)</f>
        <v>7.19937034283786</v>
      </c>
    </row>
    <row r="6" spans="1:9" ht="12.75">
      <c r="A6" t="s">
        <v>46</v>
      </c>
      <c r="B6" s="3">
        <f>MAX(B11:B40)</f>
        <v>9.2</v>
      </c>
      <c r="C6" s="3">
        <f>MAX(C11:C40)</f>
        <v>14</v>
      </c>
      <c r="E6" s="3">
        <f>MAX(E11:E40)</f>
        <v>9.2</v>
      </c>
      <c r="F6" s="3">
        <f>MAX(F11:F40)</f>
        <v>14</v>
      </c>
      <c r="H6" s="3">
        <f>MAX(H11:H40)</f>
        <v>7.6</v>
      </c>
      <c r="I6" s="3">
        <f>MAX(I11:I40)</f>
        <v>14</v>
      </c>
    </row>
    <row r="7" spans="1:9" ht="12.75">
      <c r="A7" t="s">
        <v>47</v>
      </c>
      <c r="B7" s="3">
        <f>MIN(B11:B40)</f>
        <v>-9</v>
      </c>
      <c r="C7" s="3">
        <f>MIN(C11:C40)</f>
        <v>-13</v>
      </c>
      <c r="E7" s="3">
        <f>MIN(E11:E40)</f>
        <v>-8.5</v>
      </c>
      <c r="F7" s="3">
        <f>MIN(F11:F40)</f>
        <v>-12.3</v>
      </c>
      <c r="H7" s="3">
        <f>MIN(H11:H40)</f>
        <v>-9</v>
      </c>
      <c r="I7" s="3">
        <f>MIN(I11:I40)</f>
        <v>-13</v>
      </c>
    </row>
    <row r="8" spans="1:9" ht="12.75">
      <c r="A8" t="s">
        <v>24</v>
      </c>
      <c r="B8" s="3">
        <f>MEDIAN(B11:B40)</f>
        <v>1.15</v>
      </c>
      <c r="C8" s="3">
        <f>MEDIAN(C11:C40)</f>
        <v>5.45</v>
      </c>
      <c r="E8" s="3">
        <f>MEDIAN(E11:E40)</f>
        <v>1</v>
      </c>
      <c r="F8" s="3">
        <f>MEDIAN(F11:F40)</f>
        <v>4.8</v>
      </c>
      <c r="H8" s="3">
        <f>MEDIAN(H11:H40)</f>
        <v>2.1</v>
      </c>
      <c r="I8" s="3">
        <f>MEDIAN(I11:I40)</f>
        <v>5.7</v>
      </c>
    </row>
    <row r="9" spans="5:8" ht="12.75">
      <c r="E9" t="s">
        <v>48</v>
      </c>
      <c r="H9" t="s">
        <v>49</v>
      </c>
    </row>
    <row r="10" spans="1:9" ht="12.75">
      <c r="A10" s="7" t="s">
        <v>23</v>
      </c>
      <c r="B10" s="7" t="s">
        <v>0</v>
      </c>
      <c r="C10" s="1" t="s">
        <v>1</v>
      </c>
      <c r="E10" s="7" t="s">
        <v>0</v>
      </c>
      <c r="F10" s="1" t="s">
        <v>1</v>
      </c>
      <c r="G10" s="1"/>
      <c r="H10" s="7" t="s">
        <v>0</v>
      </c>
      <c r="I10" s="1" t="s">
        <v>1</v>
      </c>
    </row>
    <row r="11" spans="1:6" ht="12.75">
      <c r="A11" s="8">
        <v>1</v>
      </c>
      <c r="B11">
        <f>tb_grf!B11</f>
        <v>0.9</v>
      </c>
      <c r="C11">
        <f>tb_grf!C11</f>
        <v>13.2</v>
      </c>
      <c r="E11">
        <f>B11</f>
        <v>0.9</v>
      </c>
      <c r="F11">
        <f>C11</f>
        <v>13.2</v>
      </c>
    </row>
    <row r="12" spans="1:9" ht="12.75">
      <c r="A12" s="8">
        <v>2</v>
      </c>
      <c r="B12">
        <f>tb_grf!B12</f>
        <v>0.9</v>
      </c>
      <c r="C12">
        <f>tb_grf!C12</f>
        <v>5.2</v>
      </c>
      <c r="H12">
        <f>B12</f>
        <v>0.9</v>
      </c>
      <c r="I12">
        <f>C12</f>
        <v>5.2</v>
      </c>
    </row>
    <row r="13" spans="1:6" ht="12.75">
      <c r="A13" s="8">
        <v>3</v>
      </c>
      <c r="B13">
        <f>tb_grf!B13</f>
        <v>1.3</v>
      </c>
      <c r="C13">
        <f>tb_grf!C13</f>
        <v>-8</v>
      </c>
      <c r="E13">
        <f>B13</f>
        <v>1.3</v>
      </c>
      <c r="F13">
        <f>C13</f>
        <v>-8</v>
      </c>
    </row>
    <row r="14" spans="1:9" ht="12.75">
      <c r="A14" s="8">
        <v>4</v>
      </c>
      <c r="B14">
        <f>tb_grf!B14</f>
        <v>2.1</v>
      </c>
      <c r="C14">
        <f>tb_grf!C14</f>
        <v>12.1</v>
      </c>
      <c r="H14">
        <f>B14</f>
        <v>2.1</v>
      </c>
      <c r="I14">
        <f>C14</f>
        <v>12.1</v>
      </c>
    </row>
    <row r="15" spans="1:6" ht="12.75">
      <c r="A15" s="8">
        <v>5</v>
      </c>
      <c r="B15">
        <f>tb_grf!B15</f>
        <v>2.6</v>
      </c>
      <c r="C15">
        <f>tb_grf!C15</f>
        <v>-11.2</v>
      </c>
      <c r="E15">
        <f>B15</f>
        <v>2.6</v>
      </c>
      <c r="F15">
        <f>C15</f>
        <v>-11.2</v>
      </c>
    </row>
    <row r="16" spans="1:9" ht="12.75">
      <c r="A16" s="8">
        <v>6</v>
      </c>
      <c r="B16">
        <f>tb_grf!B16</f>
        <v>0.9</v>
      </c>
      <c r="C16">
        <f>tb_grf!C16</f>
        <v>-0.8</v>
      </c>
      <c r="H16">
        <f>B16</f>
        <v>0.9</v>
      </c>
      <c r="I16">
        <f>C16</f>
        <v>-0.8</v>
      </c>
    </row>
    <row r="17" spans="1:6" ht="12.75">
      <c r="A17" s="8">
        <v>7</v>
      </c>
      <c r="B17">
        <f>tb_grf!B17</f>
        <v>-4</v>
      </c>
      <c r="C17">
        <f>tb_grf!C17</f>
        <v>0.8</v>
      </c>
      <c r="E17">
        <f>B17</f>
        <v>-4</v>
      </c>
      <c r="F17">
        <f>C17</f>
        <v>0.8</v>
      </c>
    </row>
    <row r="18" spans="1:9" ht="12.75">
      <c r="A18" s="8">
        <v>8</v>
      </c>
      <c r="B18">
        <f>tb_grf!B18</f>
        <v>-8.2</v>
      </c>
      <c r="C18">
        <f>tb_grf!C18</f>
        <v>-4</v>
      </c>
      <c r="H18">
        <f>B18</f>
        <v>-8.2</v>
      </c>
      <c r="I18">
        <f>C18</f>
        <v>-4</v>
      </c>
    </row>
    <row r="19" spans="1:6" ht="12.75">
      <c r="A19" s="8">
        <v>9</v>
      </c>
      <c r="B19">
        <f>tb_grf!B19</f>
        <v>-5.5</v>
      </c>
      <c r="C19">
        <f>tb_grf!C19</f>
        <v>-9.6</v>
      </c>
      <c r="E19">
        <f>B19</f>
        <v>-5.5</v>
      </c>
      <c r="F19">
        <f>C19</f>
        <v>-9.6</v>
      </c>
    </row>
    <row r="20" spans="1:9" ht="12.75">
      <c r="A20" s="8">
        <v>10</v>
      </c>
      <c r="B20">
        <f>tb_grf!B20</f>
        <v>-8.8</v>
      </c>
      <c r="C20">
        <f>tb_grf!C20</f>
        <v>-13</v>
      </c>
      <c r="H20">
        <f>B20</f>
        <v>-8.8</v>
      </c>
      <c r="I20">
        <f>C20</f>
        <v>-13</v>
      </c>
    </row>
    <row r="21" spans="1:6" ht="12.75">
      <c r="A21" s="8">
        <v>11</v>
      </c>
      <c r="B21">
        <f>tb_grf!B21</f>
        <v>5.6</v>
      </c>
      <c r="C21">
        <f>tb_grf!C21</f>
        <v>-12.3</v>
      </c>
      <c r="E21">
        <f>B21</f>
        <v>5.6</v>
      </c>
      <c r="F21">
        <f>C21</f>
        <v>-12.3</v>
      </c>
    </row>
    <row r="22" spans="1:9" ht="12.75">
      <c r="A22" s="8">
        <v>12</v>
      </c>
      <c r="B22">
        <f>tb_grf!B22</f>
        <v>3.2</v>
      </c>
      <c r="C22">
        <f>tb_grf!C22</f>
        <v>-3.5</v>
      </c>
      <c r="H22">
        <f>B22</f>
        <v>3.2</v>
      </c>
      <c r="I22">
        <f>C22</f>
        <v>-3.5</v>
      </c>
    </row>
    <row r="23" spans="1:6" ht="12.75">
      <c r="A23" s="8">
        <v>13</v>
      </c>
      <c r="B23">
        <f>tb_grf!B23</f>
        <v>-2.1</v>
      </c>
      <c r="C23">
        <f>tb_grf!C23</f>
        <v>12.1</v>
      </c>
      <c r="E23">
        <f>B23</f>
        <v>-2.1</v>
      </c>
      <c r="F23">
        <f>C23</f>
        <v>12.1</v>
      </c>
    </row>
    <row r="24" spans="1:9" ht="12.75">
      <c r="A24" s="8">
        <v>14</v>
      </c>
      <c r="B24">
        <f>tb_grf!B24</f>
        <v>4</v>
      </c>
      <c r="C24">
        <f>tb_grf!C24</f>
        <v>-1.2</v>
      </c>
      <c r="H24">
        <f>B24</f>
        <v>4</v>
      </c>
      <c r="I24">
        <f>C24</f>
        <v>-1.2</v>
      </c>
    </row>
    <row r="25" spans="1:6" ht="12.75">
      <c r="A25" s="8">
        <v>15</v>
      </c>
      <c r="B25">
        <f>tb_grf!B25</f>
        <v>2.4</v>
      </c>
      <c r="C25">
        <f>tb_grf!C25</f>
        <v>2.5</v>
      </c>
      <c r="E25">
        <f>B25</f>
        <v>2.4</v>
      </c>
      <c r="F25">
        <f>C25</f>
        <v>2.5</v>
      </c>
    </row>
    <row r="26" spans="1:9" ht="12.75">
      <c r="A26" s="8">
        <v>16</v>
      </c>
      <c r="B26">
        <f>tb_grf!B26</f>
        <v>7</v>
      </c>
      <c r="C26">
        <f>tb_grf!C26</f>
        <v>4</v>
      </c>
      <c r="H26">
        <f>B26</f>
        <v>7</v>
      </c>
      <c r="I26">
        <f>C26</f>
        <v>4</v>
      </c>
    </row>
    <row r="27" spans="1:6" ht="12.75">
      <c r="A27" s="8">
        <v>17</v>
      </c>
      <c r="B27">
        <f>tb_grf!B27</f>
        <v>3</v>
      </c>
      <c r="C27">
        <f>tb_grf!C27</f>
        <v>6.8</v>
      </c>
      <c r="E27">
        <f>B27</f>
        <v>3</v>
      </c>
      <c r="F27">
        <f>C27</f>
        <v>6.8</v>
      </c>
    </row>
    <row r="28" spans="1:9" ht="12.75">
      <c r="A28" s="8">
        <v>18</v>
      </c>
      <c r="B28">
        <f>tb_grf!B28</f>
        <v>-6.7</v>
      </c>
      <c r="C28">
        <f>tb_grf!C28</f>
        <v>11.6</v>
      </c>
      <c r="H28">
        <f>B28</f>
        <v>-6.7</v>
      </c>
      <c r="I28">
        <f>C28</f>
        <v>11.6</v>
      </c>
    </row>
    <row r="29" spans="1:6" ht="12.75">
      <c r="A29" s="8">
        <v>19</v>
      </c>
      <c r="B29">
        <f>tb_grf!B29</f>
        <v>1</v>
      </c>
      <c r="C29">
        <f>tb_grf!C29</f>
        <v>11.2</v>
      </c>
      <c r="E29">
        <f>B29</f>
        <v>1</v>
      </c>
      <c r="F29">
        <f>C29</f>
        <v>11.2</v>
      </c>
    </row>
    <row r="30" spans="1:9" ht="12.75">
      <c r="A30" s="8">
        <v>20</v>
      </c>
      <c r="B30">
        <f>tb_grf!B30</f>
        <v>7.6</v>
      </c>
      <c r="C30">
        <f>tb_grf!C30</f>
        <v>6.4</v>
      </c>
      <c r="H30">
        <f>B30</f>
        <v>7.6</v>
      </c>
      <c r="I30">
        <f>C30</f>
        <v>6.4</v>
      </c>
    </row>
    <row r="31" spans="1:6" ht="12.75">
      <c r="A31" s="8">
        <v>21</v>
      </c>
      <c r="B31">
        <f>tb_grf!B31</f>
        <v>-8.5</v>
      </c>
      <c r="C31">
        <f>tb_grf!C31</f>
        <v>8</v>
      </c>
      <c r="E31">
        <f>B31</f>
        <v>-8.5</v>
      </c>
      <c r="F31">
        <f>C31</f>
        <v>8</v>
      </c>
    </row>
    <row r="32" spans="1:9" ht="12.75">
      <c r="A32" s="8">
        <v>22</v>
      </c>
      <c r="B32">
        <f>tb_grf!B32</f>
        <v>-9</v>
      </c>
      <c r="C32">
        <f>tb_grf!C32</f>
        <v>5.7</v>
      </c>
      <c r="H32">
        <f>B32</f>
        <v>-9</v>
      </c>
      <c r="I32">
        <f>C32</f>
        <v>5.7</v>
      </c>
    </row>
    <row r="33" spans="1:6" ht="12.75">
      <c r="A33" s="8">
        <v>23</v>
      </c>
      <c r="B33">
        <f>tb_grf!B33</f>
        <v>-4.8</v>
      </c>
      <c r="C33">
        <f>tb_grf!C33</f>
        <v>-5.7</v>
      </c>
      <c r="E33">
        <f>B33</f>
        <v>-4.8</v>
      </c>
      <c r="F33">
        <f>C33</f>
        <v>-5.7</v>
      </c>
    </row>
    <row r="34" spans="1:9" ht="12.75">
      <c r="A34" s="8">
        <v>24</v>
      </c>
      <c r="B34">
        <f>tb_grf!B34</f>
        <v>6.2</v>
      </c>
      <c r="C34">
        <f>tb_grf!C34</f>
        <v>14</v>
      </c>
      <c r="H34">
        <f>B34</f>
        <v>6.2</v>
      </c>
      <c r="I34">
        <f>C34</f>
        <v>14</v>
      </c>
    </row>
    <row r="35" spans="1:8" ht="12.75">
      <c r="A35" s="8">
        <v>25</v>
      </c>
      <c r="B35">
        <f>tb_grf!B35</f>
        <v>-2.3</v>
      </c>
      <c r="C35">
        <f>tb_grf!C35</f>
        <v>8.4</v>
      </c>
      <c r="E35">
        <f>B35</f>
        <v>-2.3</v>
      </c>
      <c r="F35">
        <f>C35</f>
        <v>8.4</v>
      </c>
      <c r="H35" s="4"/>
    </row>
    <row r="36" spans="1:9" ht="12.75">
      <c r="A36" s="8">
        <v>26</v>
      </c>
      <c r="B36">
        <f>tb_grf!B36</f>
        <v>7</v>
      </c>
      <c r="C36">
        <f>tb_grf!C36</f>
        <v>8.5</v>
      </c>
      <c r="H36">
        <f>B36</f>
        <v>7</v>
      </c>
      <c r="I36">
        <f>C36</f>
        <v>8.5</v>
      </c>
    </row>
    <row r="37" spans="1:6" ht="12.75">
      <c r="A37" s="8">
        <v>27</v>
      </c>
      <c r="B37">
        <f>tb_grf!B37</f>
        <v>9.2</v>
      </c>
      <c r="C37">
        <f>tb_grf!C37</f>
        <v>14</v>
      </c>
      <c r="E37">
        <f>B37</f>
        <v>9.2</v>
      </c>
      <c r="F37">
        <f>C37</f>
        <v>14</v>
      </c>
    </row>
    <row r="38" spans="1:9" ht="12.75">
      <c r="A38" s="8">
        <v>28</v>
      </c>
      <c r="B38">
        <f>tb_grf!B38</f>
        <v>-5.7</v>
      </c>
      <c r="C38">
        <f>tb_grf!C38</f>
        <v>8.4</v>
      </c>
      <c r="H38">
        <f>B38</f>
        <v>-5.7</v>
      </c>
      <c r="I38">
        <f>C38</f>
        <v>8.4</v>
      </c>
    </row>
    <row r="39" spans="1:6" ht="12.75">
      <c r="A39" s="8">
        <v>29</v>
      </c>
      <c r="B39">
        <f>tb_grf!B39</f>
        <v>6.2</v>
      </c>
      <c r="C39">
        <f>tb_grf!C39</f>
        <v>4.8</v>
      </c>
      <c r="E39">
        <f>B39</f>
        <v>6.2</v>
      </c>
      <c r="F39">
        <f>C39</f>
        <v>4.8</v>
      </c>
    </row>
    <row r="40" spans="1:9" ht="12.75">
      <c r="A40" s="8">
        <v>30</v>
      </c>
      <c r="B40">
        <f>tb_grf!B40</f>
        <v>4.2</v>
      </c>
      <c r="C40">
        <f>tb_grf!C40</f>
        <v>10.8</v>
      </c>
      <c r="H40">
        <f>B40</f>
        <v>4.2</v>
      </c>
      <c r="I40">
        <f>C40</f>
        <v>10.8</v>
      </c>
    </row>
  </sheetData>
  <conditionalFormatting sqref="D12">
    <cfRule type="cellIs" priority="1" dxfId="0" operator="greaterThan" stopIfTrue="1">
      <formula>D$8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3:B17"/>
  <sheetViews>
    <sheetView workbookViewId="0" topLeftCell="A1">
      <selection activeCell="A1" sqref="A1"/>
    </sheetView>
  </sheetViews>
  <sheetFormatPr defaultColWidth="9.140625" defaultRowHeight="12.75"/>
  <sheetData>
    <row r="13" ht="12.75">
      <c r="B13" s="1" t="s">
        <v>14</v>
      </c>
    </row>
    <row r="14" ht="12.75">
      <c r="B14" s="1" t="s">
        <v>19</v>
      </c>
    </row>
    <row r="15" ht="12.75">
      <c r="B15" s="1" t="s">
        <v>12</v>
      </c>
    </row>
    <row r="16" ht="12.75">
      <c r="B16" s="1" t="s">
        <v>13</v>
      </c>
    </row>
    <row r="17" ht="12.75">
      <c r="B17" s="1" t="s">
        <v>24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150" zoomScaleNormal="150" workbookViewId="0" topLeftCell="A1">
      <selection activeCell="A14" sqref="A14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1">
      <selection activeCell="G20" sqref="G20"/>
    </sheetView>
  </sheetViews>
  <sheetFormatPr defaultColWidth="9.140625" defaultRowHeight="12.75"/>
  <cols>
    <col min="1" max="1" width="8.57421875" style="0" bestFit="1" customWidth="1"/>
    <col min="2" max="4" width="6.7109375" style="0" customWidth="1"/>
  </cols>
  <sheetData>
    <row r="1" spans="2:4" ht="12.75">
      <c r="B1" s="9" t="s">
        <v>53</v>
      </c>
      <c r="C1" s="9"/>
      <c r="D1" s="9"/>
    </row>
    <row r="3" spans="1:3" ht="12.75">
      <c r="A3" t="s">
        <v>24</v>
      </c>
      <c r="B3" s="3">
        <f>MEDIAN(B9:B38)</f>
        <v>-1</v>
      </c>
      <c r="C3" s="3">
        <f>MEDIAN(C9:C38)</f>
        <v>2.75</v>
      </c>
    </row>
    <row r="4" spans="1:3" ht="12.75">
      <c r="A4" t="s">
        <v>14</v>
      </c>
      <c r="B4" s="3">
        <f>AVERAGE(B9:B38)</f>
        <v>-0.8666666666666667</v>
      </c>
      <c r="C4" s="3">
        <f>AVERAGE(C9:C38)</f>
        <v>3</v>
      </c>
    </row>
    <row r="5" spans="1:3" ht="12.75">
      <c r="A5" t="s">
        <v>46</v>
      </c>
      <c r="B5" s="3">
        <f>MAX(B9:B38)</f>
        <v>8.5</v>
      </c>
      <c r="C5" s="3">
        <f>MAX(C9:C38)</f>
        <v>14</v>
      </c>
    </row>
    <row r="6" spans="1:3" ht="12.75">
      <c r="A6" t="s">
        <v>47</v>
      </c>
      <c r="B6" s="3">
        <f>MIN(B9:B38)</f>
        <v>-9.5</v>
      </c>
      <c r="C6" s="3">
        <f>MIN(C9:C38)</f>
        <v>-3.5</v>
      </c>
    </row>
    <row r="8" spans="1:3" ht="12.75">
      <c r="A8" s="7" t="s">
        <v>23</v>
      </c>
      <c r="B8" s="7" t="s">
        <v>0</v>
      </c>
      <c r="C8" s="1" t="s">
        <v>1</v>
      </c>
    </row>
    <row r="9" spans="1:3" ht="12.75">
      <c r="A9" s="8">
        <v>1</v>
      </c>
      <c r="B9">
        <v>-4.5</v>
      </c>
      <c r="C9">
        <v>5.5</v>
      </c>
    </row>
    <row r="10" spans="1:3" ht="12.75">
      <c r="A10" s="8">
        <v>2</v>
      </c>
      <c r="B10">
        <v>-1</v>
      </c>
      <c r="C10">
        <v>3.5</v>
      </c>
    </row>
    <row r="11" spans="1:3" ht="12.75">
      <c r="A11" s="8">
        <v>3</v>
      </c>
      <c r="B11">
        <v>1</v>
      </c>
      <c r="C11">
        <v>2.5</v>
      </c>
    </row>
    <row r="12" spans="1:3" ht="12.75">
      <c r="A12" s="8">
        <v>4</v>
      </c>
      <c r="B12">
        <v>-2.5</v>
      </c>
      <c r="C12">
        <v>-1</v>
      </c>
    </row>
    <row r="13" spans="1:3" ht="12.75">
      <c r="A13" s="8">
        <v>5</v>
      </c>
      <c r="B13">
        <v>-2.5</v>
      </c>
      <c r="C13">
        <v>1</v>
      </c>
    </row>
    <row r="14" spans="1:3" ht="12.75">
      <c r="A14" s="8">
        <v>6</v>
      </c>
      <c r="B14">
        <v>4.5</v>
      </c>
      <c r="C14">
        <v>8.5</v>
      </c>
    </row>
    <row r="15" spans="1:3" ht="12.75">
      <c r="A15" s="8">
        <v>7</v>
      </c>
      <c r="B15">
        <v>2</v>
      </c>
      <c r="C15">
        <v>2</v>
      </c>
    </row>
    <row r="16" spans="1:3" ht="12.75">
      <c r="A16" s="8">
        <v>8</v>
      </c>
      <c r="B16">
        <v>1</v>
      </c>
      <c r="C16">
        <v>1.5</v>
      </c>
    </row>
    <row r="17" spans="1:3" ht="12.75">
      <c r="A17" s="8">
        <v>9</v>
      </c>
      <c r="B17">
        <v>0.5</v>
      </c>
      <c r="C17">
        <v>4.5</v>
      </c>
    </row>
    <row r="18" spans="1:3" ht="12.75">
      <c r="A18" s="8">
        <v>10</v>
      </c>
      <c r="B18">
        <v>-1</v>
      </c>
      <c r="C18">
        <v>5</v>
      </c>
    </row>
    <row r="19" spans="1:3" ht="12.75">
      <c r="A19" s="8">
        <v>11</v>
      </c>
      <c r="B19">
        <v>8.5</v>
      </c>
      <c r="C19">
        <v>2</v>
      </c>
    </row>
    <row r="20" spans="1:3" ht="12.75">
      <c r="A20" s="8">
        <v>12</v>
      </c>
      <c r="B20">
        <v>-1</v>
      </c>
      <c r="C20">
        <v>1.5</v>
      </c>
    </row>
    <row r="21" spans="1:3" ht="12.75">
      <c r="A21" s="8">
        <v>13</v>
      </c>
      <c r="B21">
        <v>2.5</v>
      </c>
      <c r="C21">
        <v>3</v>
      </c>
    </row>
    <row r="22" spans="1:3" ht="12.75">
      <c r="A22" s="8">
        <v>14</v>
      </c>
      <c r="B22">
        <v>1</v>
      </c>
      <c r="C22">
        <v>-2</v>
      </c>
    </row>
    <row r="23" spans="1:3" ht="12.75">
      <c r="A23" s="8">
        <v>15</v>
      </c>
      <c r="B23">
        <v>-1.5</v>
      </c>
      <c r="C23">
        <v>3</v>
      </c>
    </row>
    <row r="24" spans="1:3" ht="12.75">
      <c r="A24" s="8">
        <v>16</v>
      </c>
      <c r="B24">
        <v>0.5</v>
      </c>
      <c r="C24">
        <v>2</v>
      </c>
    </row>
    <row r="25" spans="1:3" ht="12.75">
      <c r="A25" s="8">
        <v>17</v>
      </c>
      <c r="B25">
        <v>-5</v>
      </c>
      <c r="C25">
        <v>-2.5</v>
      </c>
    </row>
    <row r="26" spans="1:3" ht="12.75">
      <c r="A26" s="8">
        <v>18</v>
      </c>
      <c r="B26">
        <v>-8.5</v>
      </c>
      <c r="C26">
        <v>1</v>
      </c>
    </row>
    <row r="27" spans="1:3" ht="12.75">
      <c r="A27" s="8">
        <v>19</v>
      </c>
      <c r="B27">
        <v>-4.5</v>
      </c>
      <c r="C27">
        <v>3</v>
      </c>
    </row>
    <row r="28" spans="1:3" ht="12.75">
      <c r="A28" s="8">
        <v>20</v>
      </c>
      <c r="B28">
        <v>-6.5</v>
      </c>
      <c r="C28">
        <v>-3.5</v>
      </c>
    </row>
    <row r="29" spans="1:3" ht="12.75">
      <c r="A29" s="8">
        <v>21</v>
      </c>
      <c r="B29">
        <v>-1</v>
      </c>
      <c r="C29">
        <v>1</v>
      </c>
    </row>
    <row r="30" spans="1:3" ht="12.75">
      <c r="A30" s="8">
        <v>22</v>
      </c>
      <c r="B30">
        <v>-2</v>
      </c>
      <c r="C30">
        <v>5</v>
      </c>
    </row>
    <row r="31" spans="1:3" ht="12.75">
      <c r="A31" s="8">
        <v>23</v>
      </c>
      <c r="B31">
        <v>2.5</v>
      </c>
      <c r="C31">
        <v>4</v>
      </c>
    </row>
    <row r="32" spans="1:3" ht="12.75">
      <c r="A32" s="8">
        <v>24</v>
      </c>
      <c r="B32">
        <v>1</v>
      </c>
      <c r="C32">
        <v>5</v>
      </c>
    </row>
    <row r="33" spans="1:3" ht="12.75">
      <c r="A33" s="8">
        <v>25</v>
      </c>
      <c r="B33">
        <v>1</v>
      </c>
      <c r="C33">
        <v>3.5</v>
      </c>
    </row>
    <row r="34" spans="1:3" ht="12.75">
      <c r="A34" s="8">
        <v>26</v>
      </c>
      <c r="B34">
        <v>-1</v>
      </c>
      <c r="C34">
        <v>4.5</v>
      </c>
    </row>
    <row r="35" spans="1:3" ht="12.75">
      <c r="A35" s="8">
        <v>27</v>
      </c>
      <c r="B35">
        <v>1</v>
      </c>
      <c r="C35">
        <v>-1</v>
      </c>
    </row>
    <row r="36" spans="1:3" ht="12.75">
      <c r="A36" s="8">
        <v>28</v>
      </c>
      <c r="B36">
        <v>-9.5</v>
      </c>
      <c r="C36">
        <v>14</v>
      </c>
    </row>
    <row r="37" spans="1:3" ht="12.75">
      <c r="A37" s="8">
        <v>29</v>
      </c>
      <c r="B37">
        <v>-2</v>
      </c>
      <c r="C37">
        <v>12.5</v>
      </c>
    </row>
    <row r="38" spans="1:3" ht="12.75">
      <c r="A38" s="8">
        <v>30</v>
      </c>
      <c r="B38">
        <v>1</v>
      </c>
      <c r="C38">
        <v>1</v>
      </c>
    </row>
  </sheetData>
  <conditionalFormatting sqref="B9:C38 D10">
    <cfRule type="cellIs" priority="1" dxfId="0" operator="greaterThan" stopIfTrue="1">
      <formula>B$3</formula>
    </cfRule>
  </conditionalFormatting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Rimbalzi; posizione xy; statistica 2005.xls</dc:title>
  <dc:subject/>
  <dc:creator>Roberto Occa</dc:creator>
  <cp:keywords/>
  <dc:description/>
  <cp:lastModifiedBy>Roberto Occa</cp:lastModifiedBy>
  <dcterms:created xsi:type="dcterms:W3CDTF">2004-10-18T21:21:09Z</dcterms:created>
  <dcterms:modified xsi:type="dcterms:W3CDTF">2010-07-26T10:09:33Z</dcterms:modified>
  <cp:category/>
  <cp:version/>
  <cp:contentType/>
  <cp:contentStatus/>
</cp:coreProperties>
</file>