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8445" activeTab="0"/>
  </bookViews>
  <sheets>
    <sheet name="F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<sst xmlns="http://schemas.openxmlformats.org/spreadsheetml/2006/main" count="64" uniqueCount="41">
  <si>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Forza di stacco, in funzione della forza normale. S=kN</t>
  </si>
  <si>
    <t>1AST 6feb2009</t>
  </si>
  <si>
    <t>Dati di servizio per la grafica</t>
  </si>
  <si>
    <t>Forza Normale</t>
  </si>
  <si>
    <t>x</t>
  </si>
  <si>
    <t>y</t>
  </si>
  <si>
    <t>Retta interpolatrice attrito dinamico</t>
  </si>
  <si>
    <t>Nome</t>
  </si>
  <si>
    <t>N</t>
  </si>
  <si>
    <r>
      <t>D</t>
    </r>
    <r>
      <rPr>
        <sz val="10"/>
        <rFont val="Arial"/>
        <family val="0"/>
      </rPr>
      <t>N</t>
    </r>
  </si>
  <si>
    <t>A</t>
  </si>
  <si>
    <t>No</t>
  </si>
  <si>
    <t>B</t>
  </si>
  <si>
    <t>C</t>
  </si>
  <si>
    <t>D</t>
  </si>
  <si>
    <t>E</t>
  </si>
  <si>
    <t>F</t>
  </si>
  <si>
    <t>G</t>
  </si>
  <si>
    <t>H</t>
  </si>
  <si>
    <t>I</t>
  </si>
  <si>
    <t>Punto medio</t>
  </si>
  <si>
    <t>M</t>
  </si>
  <si>
    <t>Scala</t>
  </si>
  <si>
    <t>1cm :</t>
  </si>
  <si>
    <t>1mm :</t>
  </si>
  <si>
    <t>Calc i cm per i numeri Scala x</t>
  </si>
  <si>
    <t>xg=x/FS</t>
  </si>
  <si>
    <t>x=xg*FS</t>
  </si>
  <si>
    <t>Indicazione</t>
  </si>
  <si>
    <t>Risult</t>
  </si>
  <si>
    <t>Round</t>
  </si>
  <si>
    <t>Confronto tra i dati originali ed il modello</t>
  </si>
  <si>
    <t>s%</t>
  </si>
  <si>
    <r>
      <t xml:space="preserve">k= </t>
    </r>
    <r>
      <rPr>
        <sz val="10"/>
        <rFont val="Symbol"/>
        <family val="1"/>
      </rPr>
      <t>D</t>
    </r>
    <r>
      <rPr>
        <sz val="10"/>
        <rFont val="Arial"/>
        <family val="0"/>
      </rPr>
      <t>y/</t>
    </r>
    <r>
      <rPr>
        <sz val="10"/>
        <rFont val="Symbol"/>
        <family val="1"/>
      </rPr>
      <t>D</t>
    </r>
    <r>
      <rPr>
        <sz val="10"/>
        <rFont val="Arial"/>
        <family val="0"/>
      </rPr>
      <t>x =</t>
    </r>
  </si>
  <si>
    <t>M i s u r a</t>
  </si>
  <si>
    <t>Forza di Stacco</t>
  </si>
  <si>
    <t>S</t>
  </si>
  <si>
    <r>
      <t>D</t>
    </r>
    <r>
      <rPr>
        <sz val="10"/>
        <rFont val="Arial"/>
        <family val="0"/>
      </rPr>
      <t>S</t>
    </r>
  </si>
  <si>
    <t>Modello
rettilin</t>
  </si>
  <si>
    <t>Scarto</t>
  </si>
  <si>
    <t>Stesso grafico, con le scale uguali.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</si>
</sst>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8"/>
      <name val="Arial"/>
      <family val="2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5"/>
          <c:w val="0.857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v>Misure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'F1'!$I$6:$I$15</c:f>
              <c:numCache/>
            </c:numRef>
          </c:xVal>
          <c:yVal>
            <c:numRef>
              <c:f>'F1'!$K$6:$K$15</c:f>
              <c:numCache/>
            </c:numRef>
          </c:yVal>
          <c:smooth val="0"/>
        </c:ser>
        <c:ser>
          <c:idx val="1"/>
          <c:order val="1"/>
          <c:tx>
            <c:v>M Medio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'F1'!$I$16</c:f>
              <c:numCache/>
            </c:numRef>
          </c:xVal>
          <c:yVal>
            <c:numRef>
              <c:f>'F1'!$K$16</c:f>
              <c:numCache/>
            </c:numRef>
          </c:yVal>
          <c:smooth val="0"/>
        </c:ser>
        <c:ser>
          <c:idx val="2"/>
          <c:order val="2"/>
          <c:tx>
            <c:v>Interpol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'F1'!$P$5:$P$7</c:f>
              <c:numCache/>
            </c:numRef>
          </c:xVal>
          <c:yVal>
            <c:numRef>
              <c:f>'F1'!$Q$5:$Q$7</c:f>
              <c:numCache/>
            </c:numRef>
          </c:yVal>
          <c:smooth val="0"/>
        </c:ser>
        <c:axId val="51959797"/>
        <c:axId val="64984990"/>
      </c:scatterChart>
      <c:valAx>
        <c:axId val="51959797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  forza normale 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crossBetween val="midCat"/>
        <c:dispUnits/>
        <c:majorUnit val="2"/>
      </c:valAx>
      <c:valAx>
        <c:axId val="64984990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 S  forza di stacco  [N]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475"/>
          <c:w val="0.857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v>Misure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'F1'!$I$6:$I$15</c:f>
              <c:numCache/>
            </c:numRef>
          </c:xVal>
          <c:yVal>
            <c:numRef>
              <c:f>'F1'!$K$6:$K$15</c:f>
              <c:numCache/>
            </c:numRef>
          </c:yVal>
          <c:smooth val="0"/>
        </c:ser>
        <c:ser>
          <c:idx val="1"/>
          <c:order val="1"/>
          <c:tx>
            <c:v>M Medio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'F1'!$I$16</c:f>
              <c:numCache/>
            </c:numRef>
          </c:xVal>
          <c:yVal>
            <c:numRef>
              <c:f>'F1'!$K$16</c:f>
              <c:numCache/>
            </c:numRef>
          </c:yVal>
          <c:smooth val="0"/>
        </c:ser>
        <c:ser>
          <c:idx val="2"/>
          <c:order val="2"/>
          <c:tx>
            <c:v>Interpol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'F1'!$P$5:$P$7</c:f>
              <c:numCache/>
            </c:numRef>
          </c:xVal>
          <c:yVal>
            <c:numRef>
              <c:f>'F1'!$Q$5:$Q$7</c:f>
              <c:numCache/>
            </c:numRef>
          </c:yVal>
          <c:smooth val="0"/>
        </c:ser>
        <c:axId val="47993999"/>
        <c:axId val="29292808"/>
      </c:scatterChart>
      <c:valAx>
        <c:axId val="47993999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  forza normale 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crossBetween val="midCat"/>
        <c:dispUnits/>
        <c:majorUnit val="2"/>
      </c:valAx>
      <c:valAx>
        <c:axId val="2929280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 S  forza di stacco  [N]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16</xdr:row>
      <xdr:rowOff>95250</xdr:rowOff>
    </xdr:from>
    <xdr:to>
      <xdr:col>13</xdr:col>
      <xdr:colOff>28575</xdr:colOff>
      <xdr:row>20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28925" y="2686050"/>
          <a:ext cx="27241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posizionare esattamente il punto, e non a occhio,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calcolare la posizione dei numeri sulla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cioè la loro distanza dall'origine, e registrare tali dati in una tabella. Precisi al mm.</a:t>
          </a:r>
        </a:p>
      </xdr:txBody>
    </xdr:sp>
    <xdr:clientData/>
  </xdr:twoCellAnchor>
  <xdr:twoCellAnchor>
    <xdr:from>
      <xdr:col>18</xdr:col>
      <xdr:colOff>76200</xdr:colOff>
      <xdr:row>35</xdr:row>
      <xdr:rowOff>66675</xdr:rowOff>
    </xdr:from>
    <xdr:to>
      <xdr:col>23</xdr:col>
      <xdr:colOff>485775</xdr:colOff>
      <xdr:row>38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572375" y="5734050"/>
          <a:ext cx="3133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faccio i calcoli per la scala y poiche' sono troppo facili: si tratta solo di uno spostamento di virgola.</a:t>
          </a:r>
        </a:p>
      </xdr:txBody>
    </xdr:sp>
    <xdr:clientData/>
  </xdr:twoCellAnchor>
  <xdr:twoCellAnchor>
    <xdr:from>
      <xdr:col>18</xdr:col>
      <xdr:colOff>66675</xdr:colOff>
      <xdr:row>17</xdr:row>
      <xdr:rowOff>152400</xdr:rowOff>
    </xdr:from>
    <xdr:to>
      <xdr:col>22</xdr:col>
      <xdr:colOff>209550</xdr:colOff>
      <xdr:row>34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62850" y="2905125"/>
          <a:ext cx="22574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metodo del punto medio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per calcolare la retta interpolatrice passante per l'origine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La retta interpolatrice passante per l'origine e' individuata dal "punto medio" dei punti, cioe' il punto le cui coordinate sono date dalla media dei valori x e y
    * la coordinata x: media dei valori x
    * la coordinata y: media dei valori y
Info: questo e' anche il baricentro dei punti, intesi come punti materiali di ugual massa.</a:t>
          </a:r>
        </a:p>
      </xdr:txBody>
    </xdr:sp>
    <xdr:clientData/>
  </xdr:twoCellAnchor>
  <xdr:twoCellAnchor>
    <xdr:from>
      <xdr:col>0</xdr:col>
      <xdr:colOff>104775</xdr:colOff>
      <xdr:row>44</xdr:row>
      <xdr:rowOff>152400</xdr:rowOff>
    </xdr:from>
    <xdr:to>
      <xdr:col>5</xdr:col>
      <xdr:colOff>381000</xdr:colOff>
      <xdr:row>48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4775" y="7410450"/>
          <a:ext cx="21812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Calcolo il rapporto incrementale della retta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In questo caso l'incremento opportuno da considerare e' dall'origine al punto medio.
</a:t>
          </a:r>
        </a:p>
      </xdr:txBody>
    </xdr:sp>
    <xdr:clientData/>
  </xdr:twoCellAnchor>
  <xdr:twoCellAnchor>
    <xdr:from>
      <xdr:col>7</xdr:col>
      <xdr:colOff>47625</xdr:colOff>
      <xdr:row>35</xdr:row>
      <xdr:rowOff>28575</xdr:rowOff>
    </xdr:from>
    <xdr:to>
      <xdr:col>14</xdr:col>
      <xdr:colOff>142875</xdr:colOff>
      <xdr:row>41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47975" y="5695950"/>
          <a:ext cx="32670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voluto fare un grafico con la stessa scala di forza nei 2 assi, per evidenziare che la forza di attrito e' minore della forza normale. Si vede-capisce dal fatto che il grafico e' sotto la diagonale principale, che rappresenta una forza corrispondente uguale a quella del primo termine, cioe' la funzione identita' y=x.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7</xdr:col>
      <xdr:colOff>9525</xdr:colOff>
      <xdr:row>40</xdr:row>
      <xdr:rowOff>9525</xdr:rowOff>
    </xdr:to>
    <xdr:graphicFrame>
      <xdr:nvGraphicFramePr>
        <xdr:cNvPr id="7" name="Chart 7"/>
        <xdr:cNvGraphicFramePr/>
      </xdr:nvGraphicFramePr>
      <xdr:xfrm>
        <a:off x="114300" y="3724275"/>
        <a:ext cx="26955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44</xdr:row>
      <xdr:rowOff>9525</xdr:rowOff>
    </xdr:from>
    <xdr:to>
      <xdr:col>9</xdr:col>
      <xdr:colOff>161925</xdr:colOff>
      <xdr:row>45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00300" y="7267575"/>
          <a:ext cx="1457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Legge di corrispondenza della retta modello.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2" width="6.7109375" style="0" customWidth="1"/>
    <col min="13" max="13" width="7.28125" style="0" customWidth="1"/>
    <col min="14" max="14" width="6.7109375" style="0" customWidth="1"/>
    <col min="15" max="15" width="2.7109375" style="0" customWidth="1"/>
    <col min="16" max="20" width="6.7109375" style="0" customWidth="1"/>
  </cols>
  <sheetData>
    <row r="1" spans="2:13" ht="12.75">
      <c r="B1" s="1" t="s">
        <v>0</v>
      </c>
      <c r="M1" t="s">
        <v>1</v>
      </c>
    </row>
    <row r="2" ht="12.75">
      <c r="P2" t="s">
        <v>2</v>
      </c>
    </row>
    <row r="3" spans="9:12" ht="12.75">
      <c r="I3" s="2" t="s">
        <v>3</v>
      </c>
      <c r="J3" s="3"/>
      <c r="K3" s="2" t="s">
        <v>35</v>
      </c>
      <c r="L3" s="3"/>
    </row>
    <row r="4" spans="9:16" ht="12.75">
      <c r="I4" s="4" t="s">
        <v>4</v>
      </c>
      <c r="J4" s="4"/>
      <c r="K4" s="4" t="s">
        <v>5</v>
      </c>
      <c r="L4" s="4"/>
      <c r="P4" t="s">
        <v>6</v>
      </c>
    </row>
    <row r="5" spans="8:17" ht="12.75">
      <c r="H5" s="5" t="s">
        <v>7</v>
      </c>
      <c r="I5" s="6" t="s">
        <v>8</v>
      </c>
      <c r="J5" s="7" t="s">
        <v>9</v>
      </c>
      <c r="K5" s="8" t="s">
        <v>36</v>
      </c>
      <c r="L5" s="7" t="s">
        <v>37</v>
      </c>
      <c r="P5">
        <v>0</v>
      </c>
      <c r="Q5">
        <v>0</v>
      </c>
    </row>
    <row r="6" spans="7:17" ht="12.75">
      <c r="G6" s="9"/>
      <c r="H6" s="10" t="s">
        <v>10</v>
      </c>
      <c r="I6" s="11">
        <v>0</v>
      </c>
      <c r="J6">
        <v>4.1</v>
      </c>
      <c r="K6" s="9">
        <v>0</v>
      </c>
      <c r="L6" s="12" t="s">
        <v>11</v>
      </c>
      <c r="P6">
        <f>I16</f>
        <v>6.15</v>
      </c>
      <c r="Q6">
        <f>K16</f>
        <v>0.73</v>
      </c>
    </row>
    <row r="7" spans="7:17" ht="12.75">
      <c r="G7" s="9"/>
      <c r="H7" s="13" t="s">
        <v>12</v>
      </c>
      <c r="I7" s="11">
        <f>I6+J6</f>
        <v>4.1</v>
      </c>
      <c r="J7">
        <v>4.1</v>
      </c>
      <c r="K7" s="9">
        <v>0.5</v>
      </c>
      <c r="L7">
        <f>K7-K6</f>
        <v>0.5</v>
      </c>
      <c r="P7">
        <f>3*P6</f>
        <v>18.450000000000003</v>
      </c>
      <c r="Q7">
        <f>3*Q6</f>
        <v>2.19</v>
      </c>
    </row>
    <row r="8" spans="7:12" ht="12.75">
      <c r="G8" s="14"/>
      <c r="H8" s="10" t="s">
        <v>13</v>
      </c>
      <c r="I8" s="11">
        <f>I7+J7</f>
        <v>8.2</v>
      </c>
      <c r="J8">
        <v>4.1</v>
      </c>
      <c r="K8" s="9">
        <v>1</v>
      </c>
      <c r="L8">
        <f>K8-K7</f>
        <v>0.5</v>
      </c>
    </row>
    <row r="9" spans="7:12" ht="12.75">
      <c r="G9" s="14"/>
      <c r="H9" s="13" t="s">
        <v>14</v>
      </c>
      <c r="I9" s="11">
        <f>I8+J8</f>
        <v>12.299999999999999</v>
      </c>
      <c r="K9" s="10">
        <v>1.4</v>
      </c>
      <c r="L9">
        <f>K9-K8</f>
        <v>0.3999999999999999</v>
      </c>
    </row>
    <row r="10" spans="7:9" ht="12.75">
      <c r="G10" s="14"/>
      <c r="H10" s="10" t="s">
        <v>15</v>
      </c>
      <c r="I10" s="11"/>
    </row>
    <row r="11" spans="7:11" ht="12.75">
      <c r="G11" s="14"/>
      <c r="H11" s="13" t="s">
        <v>16</v>
      </c>
      <c r="I11" s="11"/>
      <c r="K11" s="9"/>
    </row>
    <row r="12" spans="7:11" ht="12.75">
      <c r="G12" s="14"/>
      <c r="H12" s="10" t="s">
        <v>17</v>
      </c>
      <c r="I12" s="11"/>
      <c r="J12" s="10"/>
      <c r="K12" s="9"/>
    </row>
    <row r="13" spans="1:8" ht="12.75">
      <c r="A13" s="15"/>
      <c r="B13" s="11"/>
      <c r="D13" s="14"/>
      <c r="H13" s="13" t="s">
        <v>18</v>
      </c>
    </row>
    <row r="14" spans="1:9" ht="12.75">
      <c r="A14" s="15"/>
      <c r="B14" s="11"/>
      <c r="H14" s="10" t="s">
        <v>19</v>
      </c>
      <c r="I14" s="11"/>
    </row>
    <row r="15" spans="1:11" ht="12.75">
      <c r="A15" s="15"/>
      <c r="B15" s="11"/>
      <c r="G15" s="9"/>
      <c r="H15" s="16" t="s">
        <v>20</v>
      </c>
      <c r="K15" s="12"/>
    </row>
    <row r="16" spans="1:11" ht="12.75">
      <c r="A16" s="11"/>
      <c r="B16" s="11"/>
      <c r="C16" s="14"/>
      <c r="D16" s="14"/>
      <c r="E16" s="14"/>
      <c r="F16" s="14"/>
      <c r="H16" s="10" t="s">
        <v>21</v>
      </c>
      <c r="I16">
        <f>ROUND(AVERAGE(I6:I12),2)</f>
        <v>6.15</v>
      </c>
      <c r="K16">
        <f>ROUND(AVERAGE(K6:K12),2)</f>
        <v>0.73</v>
      </c>
    </row>
    <row r="17" spans="1:2" ht="12.75">
      <c r="A17" s="15"/>
      <c r="B17" s="11"/>
    </row>
    <row r="18" spans="1:2" ht="12.75">
      <c r="A18" s="15"/>
      <c r="B18" s="11"/>
    </row>
    <row r="20" spans="2:4" ht="12.75">
      <c r="B20" s="17" t="s">
        <v>22</v>
      </c>
      <c r="C20" s="12" t="s">
        <v>4</v>
      </c>
      <c r="D20" s="12" t="s">
        <v>5</v>
      </c>
    </row>
    <row r="21" spans="1:4" ht="12.75">
      <c r="A21" s="15"/>
      <c r="B21" s="17" t="s">
        <v>23</v>
      </c>
      <c r="C21">
        <v>2</v>
      </c>
      <c r="D21">
        <v>0.2</v>
      </c>
    </row>
    <row r="22" spans="2:13" ht="12.75">
      <c r="B22" s="12" t="s">
        <v>24</v>
      </c>
      <c r="C22">
        <f>C21/10</f>
        <v>0.2</v>
      </c>
      <c r="D22">
        <f>D21/10</f>
        <v>0.02</v>
      </c>
      <c r="H22" s="2" t="s">
        <v>25</v>
      </c>
      <c r="I22" s="18"/>
      <c r="J22" s="18"/>
      <c r="K22" s="18"/>
      <c r="L22" s="3"/>
      <c r="M22" s="19"/>
    </row>
    <row r="23" spans="2:13" ht="12.75">
      <c r="B23" s="35" t="s">
        <v>40</v>
      </c>
      <c r="H23" s="20"/>
      <c r="I23" s="21"/>
      <c r="J23" s="22" t="s">
        <v>26</v>
      </c>
      <c r="K23" s="21"/>
      <c r="L23" s="23"/>
      <c r="M23" s="24" t="s">
        <v>27</v>
      </c>
    </row>
    <row r="24" spans="2:13" ht="12.75">
      <c r="B24" s="15"/>
      <c r="H24" s="6" t="s">
        <v>7</v>
      </c>
      <c r="I24" s="25" t="s">
        <v>28</v>
      </c>
      <c r="J24" s="26"/>
      <c r="K24" s="27" t="s">
        <v>29</v>
      </c>
      <c r="L24" s="6" t="s">
        <v>30</v>
      </c>
      <c r="M24" s="28"/>
    </row>
    <row r="25" spans="1:13" ht="12.75">
      <c r="A25" s="14"/>
      <c r="B25" s="15"/>
      <c r="H25" s="10" t="s">
        <v>10</v>
      </c>
      <c r="I25" s="29">
        <f>I6</f>
        <v>0</v>
      </c>
      <c r="J25" s="29" t="str">
        <f>CONCATENATE(":",C$21," =")</f>
        <v>:2 =</v>
      </c>
      <c r="K25">
        <f>I6/C$21</f>
        <v>0</v>
      </c>
      <c r="L25">
        <f>ROUND(K25,1)</f>
        <v>0</v>
      </c>
      <c r="M25">
        <f>L25*C$21</f>
        <v>0</v>
      </c>
    </row>
    <row r="26" spans="8:13" ht="12.75">
      <c r="H26" s="13" t="s">
        <v>12</v>
      </c>
      <c r="I26" s="29">
        <f>I7</f>
        <v>4.1</v>
      </c>
      <c r="J26" s="29" t="str">
        <f>CONCATENATE(":",C$21," =")</f>
        <v>:2 =</v>
      </c>
      <c r="K26">
        <f>I7/C$21</f>
        <v>2.05</v>
      </c>
      <c r="L26">
        <f>ROUND(K26,1)</f>
        <v>2.1</v>
      </c>
      <c r="M26">
        <f>L26*C$21</f>
        <v>4.2</v>
      </c>
    </row>
    <row r="27" spans="8:15" ht="12.75">
      <c r="H27" s="10" t="s">
        <v>13</v>
      </c>
      <c r="I27" s="29">
        <f>I8</f>
        <v>8.2</v>
      </c>
      <c r="J27" s="29" t="str">
        <f>CONCATENATE(":",C$21," =")</f>
        <v>:2 =</v>
      </c>
      <c r="K27">
        <f>I8/C$21</f>
        <v>4.1</v>
      </c>
      <c r="L27">
        <f>ROUND(K27,1)</f>
        <v>4.1</v>
      </c>
      <c r="M27">
        <f>L27*C$21</f>
        <v>8.2</v>
      </c>
      <c r="O27" s="15"/>
    </row>
    <row r="28" spans="8:15" ht="12.75">
      <c r="H28" s="13" t="s">
        <v>14</v>
      </c>
      <c r="I28" s="29">
        <f>I9</f>
        <v>12.299999999999999</v>
      </c>
      <c r="J28" s="29" t="str">
        <f>CONCATENATE(":",C$21," =")</f>
        <v>:2 =</v>
      </c>
      <c r="K28">
        <f>I9/C$21</f>
        <v>6.1499999999999995</v>
      </c>
      <c r="L28">
        <f>ROUND(K28,1)</f>
        <v>6.2</v>
      </c>
      <c r="M28">
        <f>L28*C$21</f>
        <v>12.4</v>
      </c>
      <c r="O28" s="15"/>
    </row>
    <row r="29" spans="8:15" ht="12.75">
      <c r="H29" s="10" t="s">
        <v>15</v>
      </c>
      <c r="I29" s="29"/>
      <c r="J29" s="29"/>
      <c r="O29" s="15"/>
    </row>
    <row r="30" spans="8:15" ht="12.75">
      <c r="H30" s="13" t="s">
        <v>16</v>
      </c>
      <c r="I30" s="29"/>
      <c r="J30" s="29"/>
      <c r="N30" s="15"/>
      <c r="O30" s="15"/>
    </row>
    <row r="31" spans="8:15" ht="12.75">
      <c r="H31" s="10" t="s">
        <v>17</v>
      </c>
      <c r="I31" s="29"/>
      <c r="J31" s="29"/>
      <c r="N31" s="15"/>
      <c r="O31" s="15"/>
    </row>
    <row r="32" spans="8:15" ht="12.75">
      <c r="H32" s="13" t="s">
        <v>18</v>
      </c>
      <c r="N32" s="15"/>
      <c r="O32" s="15"/>
    </row>
    <row r="33" spans="8:15" ht="12.75">
      <c r="H33" s="10" t="s">
        <v>19</v>
      </c>
      <c r="I33" s="29"/>
      <c r="J33" s="29"/>
      <c r="N33" s="15"/>
      <c r="O33" s="15"/>
    </row>
    <row r="34" spans="8:15" ht="12.75">
      <c r="H34" s="16" t="s">
        <v>20</v>
      </c>
      <c r="I34" s="29"/>
      <c r="J34" s="29"/>
      <c r="N34" s="15"/>
      <c r="O34" s="15"/>
    </row>
    <row r="35" spans="8:15" ht="12.75">
      <c r="H35" s="10" t="s">
        <v>21</v>
      </c>
      <c r="I35" s="29">
        <f>I16</f>
        <v>6.15</v>
      </c>
      <c r="J35" s="29" t="str">
        <f>CONCATENATE(":",C$21," =")</f>
        <v>:2 =</v>
      </c>
      <c r="K35">
        <f>I16/C$21</f>
        <v>3.075</v>
      </c>
      <c r="L35">
        <f>ROUND(K35,1)</f>
        <v>3.1</v>
      </c>
      <c r="M35">
        <f>L35*C$21</f>
        <v>6.2</v>
      </c>
      <c r="N35" s="15"/>
      <c r="O35" s="15"/>
    </row>
    <row r="36" ht="12.75">
      <c r="O36" s="15"/>
    </row>
    <row r="37" spans="8:15" ht="12.75">
      <c r="H37" s="15"/>
      <c r="I37" s="15"/>
      <c r="J37" s="10"/>
      <c r="K37" s="15"/>
      <c r="L37" s="10"/>
      <c r="M37" s="10"/>
      <c r="N37" s="10"/>
      <c r="O37" s="15"/>
    </row>
    <row r="38" ht="12.75">
      <c r="O38" s="15"/>
    </row>
    <row r="39" ht="12.75">
      <c r="O39" s="15"/>
    </row>
    <row r="40" ht="12.75">
      <c r="O40" s="15"/>
    </row>
    <row r="41" spans="2:15" ht="12.75">
      <c r="B41" s="17" t="s">
        <v>22</v>
      </c>
      <c r="C41" s="12" t="s">
        <v>4</v>
      </c>
      <c r="D41" s="12" t="s">
        <v>5</v>
      </c>
      <c r="O41" s="15"/>
    </row>
    <row r="42" spans="2:15" ht="12.75">
      <c r="B42" s="17" t="s">
        <v>23</v>
      </c>
      <c r="C42">
        <v>2</v>
      </c>
      <c r="D42">
        <v>2</v>
      </c>
      <c r="O42" s="15"/>
    </row>
    <row r="44" ht="23.25">
      <c r="B44" s="30" t="s">
        <v>31</v>
      </c>
    </row>
    <row r="46" spans="7:14" ht="41.25">
      <c r="G46" s="31" t="str">
        <f>CONCATENATE("S= ",F51,"*N")</f>
        <v>S= 0,12*N</v>
      </c>
      <c r="I46" s="15"/>
      <c r="J46" s="15"/>
      <c r="K46" s="25" t="s">
        <v>34</v>
      </c>
      <c r="L46" s="26"/>
      <c r="M46" s="34" t="s">
        <v>38</v>
      </c>
      <c r="N46" s="3" t="s">
        <v>39</v>
      </c>
    </row>
    <row r="47" spans="9:14" ht="12.75">
      <c r="I47" s="15"/>
      <c r="J47" s="15"/>
      <c r="K47" s="19"/>
      <c r="L47" s="24"/>
      <c r="M47" s="4"/>
      <c r="N47" s="4"/>
    </row>
    <row r="48" spans="11:14" ht="12.75">
      <c r="K48" s="32" t="s">
        <v>4</v>
      </c>
      <c r="L48" s="32" t="str">
        <f>K4</f>
        <v>y</v>
      </c>
      <c r="M48" s="33" t="str">
        <f>CONCATENATE("y=",F51,"x")</f>
        <v>y=0,12x</v>
      </c>
      <c r="N48" s="32" t="s">
        <v>32</v>
      </c>
    </row>
    <row r="49" spans="10:14" ht="12.75">
      <c r="J49" t="s">
        <v>10</v>
      </c>
      <c r="K49">
        <f>I6</f>
        <v>0</v>
      </c>
      <c r="L49">
        <f>K6</f>
        <v>0</v>
      </c>
      <c r="M49" s="9">
        <f>ROUND($F$51*K49,3)</f>
        <v>0</v>
      </c>
      <c r="N49">
        <v>0</v>
      </c>
    </row>
    <row r="50" spans="2:14" ht="12.75">
      <c r="B50" s="15" t="s">
        <v>33</v>
      </c>
      <c r="C50" s="15"/>
      <c r="E50" s="15"/>
      <c r="F50" s="15"/>
      <c r="J50" t="s">
        <v>12</v>
      </c>
      <c r="K50">
        <f>I7</f>
        <v>4.1</v>
      </c>
      <c r="L50">
        <f>K7</f>
        <v>0.5</v>
      </c>
      <c r="M50" s="9">
        <f>ROUND($F$51*K50,3)</f>
        <v>0.492</v>
      </c>
      <c r="N50">
        <f>ROUND((K7-M50)/M50*100,1)</f>
        <v>1.6</v>
      </c>
    </row>
    <row r="51" spans="2:14" ht="12.75">
      <c r="B51" s="15" t="str">
        <f>CONCATENATE("(",K16,"-",0,")","/","(",I35,"-",0,") = ",K16,"/",I35," =")</f>
        <v>(0,73-0)/(6,15-0) = 0,73/6,15 =</v>
      </c>
      <c r="C51" s="15"/>
      <c r="D51" s="15"/>
      <c r="E51" s="15"/>
      <c r="F51" s="15">
        <f>ROUND(K16/I16,2)</f>
        <v>0.12</v>
      </c>
      <c r="G51" s="15"/>
      <c r="J51" t="s">
        <v>13</v>
      </c>
      <c r="K51">
        <f>I8</f>
        <v>8.2</v>
      </c>
      <c r="L51">
        <f>K8</f>
        <v>1</v>
      </c>
      <c r="M51" s="9">
        <f>ROUND($F$51*K51,3)</f>
        <v>0.984</v>
      </c>
      <c r="N51">
        <f>ROUND((K8-M51)/M51*100,1)</f>
        <v>1.6</v>
      </c>
    </row>
    <row r="52" spans="7:14" ht="12.75">
      <c r="G52" s="15"/>
      <c r="H52" s="15"/>
      <c r="J52" t="s">
        <v>14</v>
      </c>
      <c r="K52">
        <f>I9</f>
        <v>12.299999999999999</v>
      </c>
      <c r="L52">
        <f>K9</f>
        <v>1.4</v>
      </c>
      <c r="M52" s="9">
        <f>ROUND($F$51*K52,3)</f>
        <v>1.476</v>
      </c>
      <c r="N52">
        <f>ROUND((K9-M52)/M52*100,1)</f>
        <v>-5.1</v>
      </c>
    </row>
    <row r="53" spans="7:13" ht="12.75">
      <c r="G53" s="15"/>
      <c r="H53" s="15"/>
      <c r="M53" s="9"/>
    </row>
    <row r="54" spans="2:13" ht="12.75">
      <c r="B54" s="15"/>
      <c r="C54" s="15"/>
      <c r="D54" s="15"/>
      <c r="E54" s="15"/>
      <c r="F54" s="15"/>
      <c r="G54" s="15"/>
      <c r="H54" s="15"/>
      <c r="M54" s="9"/>
    </row>
    <row r="55" spans="2:8" ht="12.75">
      <c r="B55" s="15"/>
      <c r="C55" s="15"/>
      <c r="D55" s="15"/>
      <c r="E55" s="15"/>
      <c r="F55" s="15"/>
      <c r="G55" s="15"/>
      <c r="H55" s="15"/>
    </row>
    <row r="57" spans="2:8" ht="12.75">
      <c r="B57" s="15"/>
      <c r="C57" s="15"/>
      <c r="D57" s="15"/>
      <c r="E57" s="15"/>
      <c r="F57" s="15"/>
      <c r="G57" s="15"/>
      <c r="H57" s="15"/>
    </row>
  </sheetData>
  <printOptions/>
  <pageMargins left="0.5905511811023623" right="0.5905511811023623" top="0.7874015748031497" bottom="0.7874015748031497" header="0.7874015748031497" footer="0.787401574803149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Forza di attrito statico e dinamico, in funzione della forza normale 2008.xls</dc:title>
  <dc:subject/>
  <dc:creator>Roberto Occa</dc:creator>
  <cp:keywords/>
  <dc:description/>
  <cp:lastModifiedBy>Roberto Occa</cp:lastModifiedBy>
  <cp:lastPrinted>2009-02-11T17:55:51Z</cp:lastPrinted>
  <dcterms:created xsi:type="dcterms:W3CDTF">2009-02-11T17:30:22Z</dcterms:created>
  <dcterms:modified xsi:type="dcterms:W3CDTF">2009-02-11T17:56:03Z</dcterms:modified>
  <cp:category/>
  <cp:version/>
  <cp:contentType/>
  <cp:contentStatus/>
</cp:coreProperties>
</file>