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4"/>
  </bookViews>
  <sheets>
    <sheet name="F1" sheetId="1" r:id="rId1"/>
    <sheet name="F2" sheetId="2" r:id="rId2"/>
    <sheet name="F12" sheetId="3" r:id="rId3"/>
    <sheet name="F13" sheetId="4" r:id="rId4"/>
    <sheet name="F14" sheetId="5" r:id="rId5"/>
    <sheet name="F23" sheetId="6" r:id="rId6"/>
  </sheets>
  <definedNames/>
  <calcPr fullCalcOnLoad="1"/>
</workbook>
</file>

<file path=xl/sharedStrings.xml><?xml version="1.0" encoding="utf-8"?>
<sst xmlns="http://schemas.openxmlformats.org/spreadsheetml/2006/main" count="70" uniqueCount="24">
  <si>
    <t>x</t>
  </si>
  <si>
    <t>y</t>
  </si>
  <si>
    <t>m</t>
  </si>
  <si>
    <t>T10</t>
  </si>
  <si>
    <t>T</t>
  </si>
  <si>
    <t>k</t>
  </si>
  <si>
    <t>Tteo</t>
  </si>
  <si>
    <t>M</t>
  </si>
  <si>
    <t>N</t>
  </si>
  <si>
    <t>Legenda per distinguere i tipi di dati.</t>
  </si>
  <si>
    <t>dati da variare</t>
  </si>
  <si>
    <t>dati calcolati</t>
  </si>
  <si>
    <t>dati fissi</t>
  </si>
  <si>
    <t>parametri</t>
  </si>
  <si>
    <t>s%</t>
  </si>
  <si>
    <t>a</t>
  </si>
  <si>
    <t>π</t>
  </si>
  <si>
    <t>s</t>
  </si>
  <si>
    <t>1kg=</t>
  </si>
  <si>
    <t>g</t>
  </si>
  <si>
    <t>Equivalenza</t>
  </si>
  <si>
    <t>Massa</t>
  </si>
  <si>
    <t>Correzione con la massa della molla.</t>
  </si>
  <si>
    <t>Massa della molla trascurabile (rispetto alla massa appesa).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</si>
</sst>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5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6"/>
      <name val="Arial"/>
      <family val="2"/>
    </font>
    <font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Periodo in funzione massa T=f(M)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645"/>
          <c:w val="0.9135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'F12'!$B$6</c:f>
              <c:strCache>
                <c:ptCount val="1"/>
                <c:pt idx="0">
                  <c:v>T10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'F12'!$A$7:$A$19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'F12'!$B$7:$B$19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'F12'!$C$6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'F12'!$A$7:$A$19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'F12'!$C$7:$C$19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7096697"/>
        <c:axId val="44108226"/>
      </c:scatterChart>
      <c:valAx>
        <c:axId val="5709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Massa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08226"/>
        <c:crosses val="autoZero"/>
        <c:crossBetween val="midCat"/>
        <c:dispUnits/>
      </c:valAx>
      <c:valAx>
        <c:axId val="44108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Periodo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96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1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Periodo in funzione massa T=f(M)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645"/>
          <c:w val="0.94575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'F13'!$C$6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'F13'!$A$7:$A$19</c:f>
              <c:numCache/>
            </c:numRef>
          </c:xVal>
          <c:yVal>
            <c:numRef>
              <c:f>'F13'!$C$7:$C$19</c:f>
              <c:numCache/>
            </c:numRef>
          </c:yVal>
          <c:smooth val="0"/>
        </c:ser>
        <c:ser>
          <c:idx val="1"/>
          <c:order val="1"/>
          <c:tx>
            <c:strRef>
              <c:f>'F13'!$D$6</c:f>
              <c:strCache>
                <c:ptCount val="1"/>
                <c:pt idx="0">
                  <c:v>Tteo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'F13'!$A$7:$A$19</c:f>
              <c:numCache/>
            </c:numRef>
          </c:xVal>
          <c:yVal>
            <c:numRef>
              <c:f>'F13'!$D$7:$D$19</c:f>
              <c:numCache/>
            </c:numRef>
          </c:yVal>
          <c:smooth val="0"/>
        </c:ser>
        <c:axId val="61429715"/>
        <c:axId val="15996524"/>
      </c:scatterChart>
      <c:valAx>
        <c:axId val="6142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Massa appesa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96524"/>
        <c:crosses val="autoZero"/>
        <c:crossBetween val="midCat"/>
        <c:dispUnits/>
      </c:valAx>
      <c:valAx>
        <c:axId val="15996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Periodo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29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1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Periodo in funzione massa T=f(M)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645"/>
          <c:w val="0.94575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'F14'!$C$6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'F14'!$A$7:$A$19</c:f>
              <c:numCache/>
            </c:numRef>
          </c:xVal>
          <c:yVal>
            <c:numRef>
              <c:f>'F14'!$C$7:$C$19</c:f>
              <c:numCache/>
            </c:numRef>
          </c:yVal>
          <c:smooth val="0"/>
        </c:ser>
        <c:ser>
          <c:idx val="1"/>
          <c:order val="1"/>
          <c:tx>
            <c:strRef>
              <c:f>'F14'!$D$6</c:f>
              <c:strCache>
                <c:ptCount val="1"/>
                <c:pt idx="0">
                  <c:v>Tteo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'F14'!$A$7:$A$19</c:f>
              <c:numCache/>
            </c:numRef>
          </c:xVal>
          <c:yVal>
            <c:numRef>
              <c:f>'F14'!$D$7:$D$19</c:f>
              <c:numCache/>
            </c:numRef>
          </c:yVal>
          <c:smooth val="0"/>
        </c:ser>
        <c:axId val="9750989"/>
        <c:axId val="20650038"/>
      </c:scatterChart>
      <c:valAx>
        <c:axId val="975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Massa appesa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50038"/>
        <c:crosses val="autoZero"/>
        <c:crossBetween val="midCat"/>
        <c:dispUnits/>
      </c:valAx>
      <c:valAx>
        <c:axId val="20650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Periodo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509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1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Periodo in funzione massa T=f(M)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645"/>
          <c:w val="0.94575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'F23'!$C$6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'F23'!$A$7:$A$19</c:f>
              <c:numCache/>
            </c:numRef>
          </c:xVal>
          <c:yVal>
            <c:numRef>
              <c:f>'F23'!$C$7:$C$19</c:f>
              <c:numCache/>
            </c:numRef>
          </c:yVal>
          <c:smooth val="0"/>
        </c:ser>
        <c:ser>
          <c:idx val="1"/>
          <c:order val="1"/>
          <c:tx>
            <c:strRef>
              <c:f>'F23'!$D$6</c:f>
              <c:strCache>
                <c:ptCount val="1"/>
                <c:pt idx="0">
                  <c:v>Tteo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'F23'!$A$7:$A$19</c:f>
              <c:numCache/>
            </c:numRef>
          </c:xVal>
          <c:yVal>
            <c:numRef>
              <c:f>'F23'!$D$7:$D$19</c:f>
              <c:numCache/>
            </c:numRef>
          </c:yVal>
          <c:smooth val="0"/>
        </c:ser>
        <c:axId val="51632615"/>
        <c:axId val="62040352"/>
      </c:scatterChart>
      <c:valAx>
        <c:axId val="5163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Massa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40352"/>
        <c:crosses val="autoZero"/>
        <c:crossBetween val="midCat"/>
        <c:dispUnits/>
      </c:valAx>
      <c:valAx>
        <c:axId val="62040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Periodo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326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1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95250</xdr:rowOff>
    </xdr:from>
    <xdr:to>
      <xdr:col>7</xdr:col>
      <xdr:colOff>590550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0" y="257175"/>
          <a:ext cx="30480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Il foglio di calcolo permette di scrivere le tabelle in modo ordinato.
Anche se non si e' capaci di farci altro, una tabella ordinata e leggibile, su supporto informatico, e' gia' un bel risultato.
Numeri allineati a destra (lo e' in automatico), e per incolonnare allineare a destra le intestazioni letterali delle colonne numeriche.</a:t>
          </a:r>
        </a:p>
      </xdr:txBody>
    </xdr:sp>
    <xdr:clientData/>
  </xdr:twoCellAnchor>
  <xdr:twoCellAnchor>
    <xdr:from>
      <xdr:col>2</xdr:col>
      <xdr:colOff>600075</xdr:colOff>
      <xdr:row>16</xdr:row>
      <xdr:rowOff>85725</xdr:rowOff>
    </xdr:from>
    <xdr:to>
      <xdr:col>8</xdr:col>
      <xdr:colOff>9525</xdr:colOff>
      <xdr:row>17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19275" y="2676525"/>
          <a:ext cx="3067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Dati di Bertini &amp; C. 26-1-2007.
</a:t>
          </a:r>
        </a:p>
      </xdr:txBody>
    </xdr:sp>
    <xdr:clientData/>
  </xdr:twoCellAnchor>
  <xdr:twoCellAnchor>
    <xdr:from>
      <xdr:col>2</xdr:col>
      <xdr:colOff>590550</xdr:colOff>
      <xdr:row>10</xdr:row>
      <xdr:rowOff>95250</xdr:rowOff>
    </xdr:from>
    <xdr:to>
      <xdr:col>8</xdr:col>
      <xdr:colOff>0</xdr:colOff>
      <xdr:row>15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09750" y="1714500"/>
          <a:ext cx="30670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Periodo di oscillazione in funzione della massa, di un sistema molla-peso in verticale,  per piccole oscillazioni.
La misura e' stata fatta su un periodo di 10 oscillazioni per diminuire l'errore.</a:t>
          </a:r>
        </a:p>
      </xdr:txBody>
    </xdr:sp>
    <xdr:clientData/>
  </xdr:twoCellAnchor>
  <xdr:twoCellAnchor>
    <xdr:from>
      <xdr:col>3</xdr:col>
      <xdr:colOff>9525</xdr:colOff>
      <xdr:row>18</xdr:row>
      <xdr:rowOff>123825</xdr:rowOff>
    </xdr:from>
    <xdr:to>
      <xdr:col>8</xdr:col>
      <xdr:colOff>0</xdr:colOff>
      <xdr:row>21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38325" y="3038475"/>
          <a:ext cx="30384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 massa appesa
T10 periodo di 10 oscillazioni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142875</xdr:rowOff>
    </xdr:from>
    <xdr:to>
      <xdr:col>9</xdr:col>
      <xdr:colOff>200025</xdr:colOff>
      <xdr:row>15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85875" y="466725"/>
          <a:ext cx="3514725" cy="2114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fare i calcoli:
- bisogna premettere (anteporre) all'espressione il segno di  =
- i segni delle 4 operazioni sono: + - * /
- i valori nelle celle sono indicate tramite il nome della cella, in tale contesto chiamato "indirizzo della cella".
L'indirizzo puo' essere: relativo o assoluto es:
 - indirizzo relativo: B4
- indirizzo assoluto: B$4  $B4   $B$4
di conseguenza durante la copia della cella, nel caso di:
- indirizzo relativo: il nome copiato cambia per mantenere lo stesso indirizzo relativo
- indirizzo assoluto: il nome copiato non cambia, per mantenere lo stesso indirizzo assoluto
</a:t>
          </a:r>
        </a:p>
      </xdr:txBody>
    </xdr:sp>
    <xdr:clientData/>
  </xdr:twoCellAnchor>
  <xdr:twoCellAnchor>
    <xdr:from>
      <xdr:col>6</xdr:col>
      <xdr:colOff>76200</xdr:colOff>
      <xdr:row>18</xdr:row>
      <xdr:rowOff>9525</xdr:rowOff>
    </xdr:from>
    <xdr:to>
      <xdr:col>10</xdr:col>
      <xdr:colOff>66675</xdr:colOff>
      <xdr:row>27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847975" y="2924175"/>
          <a:ext cx="24288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colore alla cella e' assegnato secondo il mio personale schema. In Termini Tecnici e' un codice colore.
Alla variabile indipendente ho assegnato il colore verde chiaro.
Alla variabile dipendente e alle variabili calcolate, il colore marrone chiaro.
Ai dati costanti, il colore rosa.
Ai parametri, il colore verde limone.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</xdr:row>
      <xdr:rowOff>152400</xdr:rowOff>
    </xdr:from>
    <xdr:to>
      <xdr:col>10</xdr:col>
      <xdr:colOff>304800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914525" y="476250"/>
        <a:ext cx="36004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21</xdr:row>
      <xdr:rowOff>38100</xdr:rowOff>
    </xdr:from>
    <xdr:to>
      <xdr:col>6</xdr:col>
      <xdr:colOff>114300</xdr:colOff>
      <xdr:row>28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438525"/>
          <a:ext cx="28670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costruire un grafico ci sono 2 possibilita':
- partire da zero
- usare una scorciatoia con strada obbligata.
La scorciatoia funziona quando le x e le y sono in 2 colonne attaccate.
Allora basta selezionare il riquadro dei dati e avviare la procedura di creazione guidata grafico.
</a:t>
          </a:r>
        </a:p>
      </xdr:txBody>
    </xdr:sp>
    <xdr:clientData/>
  </xdr:twoCellAnchor>
  <xdr:twoCellAnchor>
    <xdr:from>
      <xdr:col>6</xdr:col>
      <xdr:colOff>190500</xdr:colOff>
      <xdr:row>21</xdr:row>
      <xdr:rowOff>47625</xdr:rowOff>
    </xdr:from>
    <xdr:to>
      <xdr:col>11</xdr:col>
      <xdr:colOff>9525</xdr:colOff>
      <xdr:row>28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62275" y="3448050"/>
          <a:ext cx="28670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questo caso ho selezionato le x e le 2 corrispondenti y: T10 e T.
Quello che si vede e' il risultato.
Ho allargato-disteso il grafico trascinandolo coi quadratini di presa che compaiono quando e' selezionato un oggetto grafico.
Ho dato un nome proprio ai nomi della legenda.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3</xdr:row>
      <xdr:rowOff>9525</xdr:rowOff>
    </xdr:from>
    <xdr:to>
      <xdr:col>12</xdr:col>
      <xdr:colOff>419100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362200" y="495300"/>
        <a:ext cx="36004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19</xdr:row>
      <xdr:rowOff>85725</xdr:rowOff>
    </xdr:from>
    <xdr:to>
      <xdr:col>5</xdr:col>
      <xdr:colOff>295275</xdr:colOff>
      <xdr:row>24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3162300"/>
          <a:ext cx="18002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Formula teorica per il periodo in funzione della struttura
m massa; k costante elastica
T=2*π*radq(m)/radq(k)  UMSI
T=a*radq(m)   a=2*π/radq(k)</a:t>
          </a:r>
        </a:p>
      </xdr:txBody>
    </xdr:sp>
    <xdr:clientData/>
  </xdr:twoCellAnchor>
  <xdr:twoCellAnchor>
    <xdr:from>
      <xdr:col>6</xdr:col>
      <xdr:colOff>190500</xdr:colOff>
      <xdr:row>21</xdr:row>
      <xdr:rowOff>28575</xdr:rowOff>
    </xdr:from>
    <xdr:to>
      <xdr:col>8</xdr:col>
      <xdr:colOff>333375</xdr:colOff>
      <xdr:row>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76450" y="3429000"/>
          <a:ext cx="13620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Formulario
s=T-Tteo, cioe' Tsperimentale-Tteorico
s% scarto percentuale</a:t>
          </a:r>
        </a:p>
      </xdr:txBody>
    </xdr:sp>
    <xdr:clientData/>
  </xdr:twoCellAnchor>
  <xdr:twoCellAnchor>
    <xdr:from>
      <xdr:col>8</xdr:col>
      <xdr:colOff>381000</xdr:colOff>
      <xdr:row>21</xdr:row>
      <xdr:rowOff>38100</xdr:rowOff>
    </xdr:from>
    <xdr:to>
      <xdr:col>13</xdr:col>
      <xdr:colOff>390525</xdr:colOff>
      <xdr:row>26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86150" y="3438525"/>
          <a:ext cx="3057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questo caso preferisco dire "scarto", non "errore", ma e' cio' che molti sono abituati a chiamare "errore". Pero' io qui lo vivo come la differenza tra la realta' e un modello teorico, e quindi non e' un errore.</a:t>
          </a:r>
        </a:p>
      </xdr:txBody>
    </xdr:sp>
    <xdr:clientData/>
  </xdr:twoCellAnchor>
  <xdr:twoCellAnchor>
    <xdr:from>
      <xdr:col>2</xdr:col>
      <xdr:colOff>228600</xdr:colOff>
      <xdr:row>1</xdr:row>
      <xdr:rowOff>19050</xdr:rowOff>
    </xdr:from>
    <xdr:to>
      <xdr:col>9</xdr:col>
      <xdr:colOff>190500</xdr:colOff>
      <xdr:row>3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57250" y="180975"/>
          <a:ext cx="3048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Confronto realta' teoria.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3</xdr:row>
      <xdr:rowOff>9525</xdr:rowOff>
    </xdr:from>
    <xdr:to>
      <xdr:col>12</xdr:col>
      <xdr:colOff>419100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362200" y="495300"/>
        <a:ext cx="36004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19</xdr:row>
      <xdr:rowOff>85725</xdr:rowOff>
    </xdr:from>
    <xdr:to>
      <xdr:col>5</xdr:col>
      <xdr:colOff>295275</xdr:colOff>
      <xdr:row>24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3162300"/>
          <a:ext cx="18002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Formula teorica per il periodo in funzione della struttura
m massa; k costante elastica
T=2*π*radq(m)/radq(k)  UMSI
T=a*radq(m)   a=2*π/radq(k)</a:t>
          </a:r>
        </a:p>
      </xdr:txBody>
    </xdr:sp>
    <xdr:clientData/>
  </xdr:twoCellAnchor>
  <xdr:twoCellAnchor>
    <xdr:from>
      <xdr:col>6</xdr:col>
      <xdr:colOff>190500</xdr:colOff>
      <xdr:row>21</xdr:row>
      <xdr:rowOff>28575</xdr:rowOff>
    </xdr:from>
    <xdr:to>
      <xdr:col>8</xdr:col>
      <xdr:colOff>333375</xdr:colOff>
      <xdr:row>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76450" y="3429000"/>
          <a:ext cx="13620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Formulario
s=T-Tteo, cioe' Tsperimentale-Tteorico
s% scarto percentuale</a:t>
          </a:r>
        </a:p>
      </xdr:txBody>
    </xdr:sp>
    <xdr:clientData/>
  </xdr:twoCellAnchor>
  <xdr:twoCellAnchor>
    <xdr:from>
      <xdr:col>8</xdr:col>
      <xdr:colOff>381000</xdr:colOff>
      <xdr:row>21</xdr:row>
      <xdr:rowOff>38100</xdr:rowOff>
    </xdr:from>
    <xdr:to>
      <xdr:col>13</xdr:col>
      <xdr:colOff>390525</xdr:colOff>
      <xdr:row>26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86150" y="3438525"/>
          <a:ext cx="3057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questo caso preferisco dire "scarto", non "errore", ma e' cio' che molti sono abituati a chiamare "errore". Pero' io qui lo vivo come la differenza tra la realta' e un modello teorico, e quindi non e' un errore.</a:t>
          </a:r>
        </a:p>
      </xdr:txBody>
    </xdr:sp>
    <xdr:clientData/>
  </xdr:twoCellAnchor>
  <xdr:twoCellAnchor>
    <xdr:from>
      <xdr:col>2</xdr:col>
      <xdr:colOff>228600</xdr:colOff>
      <xdr:row>1</xdr:row>
      <xdr:rowOff>19050</xdr:rowOff>
    </xdr:from>
    <xdr:to>
      <xdr:col>9</xdr:col>
      <xdr:colOff>190500</xdr:colOff>
      <xdr:row>3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57250" y="180975"/>
          <a:ext cx="3048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Confronto realta' teoria.</a:t>
          </a:r>
        </a:p>
      </xdr:txBody>
    </xdr:sp>
    <xdr:clientData/>
  </xdr:twoCellAnchor>
  <xdr:twoCellAnchor>
    <xdr:from>
      <xdr:col>5</xdr:col>
      <xdr:colOff>19050</xdr:colOff>
      <xdr:row>26</xdr:row>
      <xdr:rowOff>95250</xdr:rowOff>
    </xdr:from>
    <xdr:to>
      <xdr:col>9</xdr:col>
      <xdr:colOff>333375</xdr:colOff>
      <xdr:row>30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590675" y="4305300"/>
          <a:ext cx="24574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Correzione per la massa della  molla
T=a*radq(massa_appesa+massa_molla/3)   
a=2*π/radq(k)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3</xdr:row>
      <xdr:rowOff>9525</xdr:rowOff>
    </xdr:from>
    <xdr:to>
      <xdr:col>12</xdr:col>
      <xdr:colOff>419100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362200" y="495300"/>
        <a:ext cx="36004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19</xdr:row>
      <xdr:rowOff>85725</xdr:rowOff>
    </xdr:from>
    <xdr:to>
      <xdr:col>5</xdr:col>
      <xdr:colOff>295275</xdr:colOff>
      <xdr:row>24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3162300"/>
          <a:ext cx="18002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Formula teorica per il periodo in funzione della struttura
m massa; k costante elastica
T=2*π*radq(m)/radq(k)  UMSI
T=a*radq(m)   a=2*π/radq(k)</a:t>
          </a:r>
        </a:p>
      </xdr:txBody>
    </xdr:sp>
    <xdr:clientData/>
  </xdr:twoCellAnchor>
  <xdr:twoCellAnchor>
    <xdr:from>
      <xdr:col>6</xdr:col>
      <xdr:colOff>190500</xdr:colOff>
      <xdr:row>21</xdr:row>
      <xdr:rowOff>28575</xdr:rowOff>
    </xdr:from>
    <xdr:to>
      <xdr:col>8</xdr:col>
      <xdr:colOff>333375</xdr:colOff>
      <xdr:row>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76450" y="3429000"/>
          <a:ext cx="13620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Formulario
s=T-Tteo, cioe' Tsperimentale-Tteorico
s% scarto percentuale</a:t>
          </a:r>
        </a:p>
      </xdr:txBody>
    </xdr:sp>
    <xdr:clientData/>
  </xdr:twoCellAnchor>
  <xdr:twoCellAnchor>
    <xdr:from>
      <xdr:col>8</xdr:col>
      <xdr:colOff>381000</xdr:colOff>
      <xdr:row>21</xdr:row>
      <xdr:rowOff>38100</xdr:rowOff>
    </xdr:from>
    <xdr:to>
      <xdr:col>13</xdr:col>
      <xdr:colOff>390525</xdr:colOff>
      <xdr:row>26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86150" y="3438525"/>
          <a:ext cx="3057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questo caso preferisco dire "scarto", non "errore", ma e' cio' che molti sono abituati a chiamare "errore". Pero' io qui lo vivo come la differenza tra la realta' e un modello teorico, e quindi non e' un errore.</a:t>
          </a:r>
        </a:p>
      </xdr:txBody>
    </xdr:sp>
    <xdr:clientData/>
  </xdr:twoCellAnchor>
  <xdr:twoCellAnchor>
    <xdr:from>
      <xdr:col>2</xdr:col>
      <xdr:colOff>228600</xdr:colOff>
      <xdr:row>1</xdr:row>
      <xdr:rowOff>19050</xdr:rowOff>
    </xdr:from>
    <xdr:to>
      <xdr:col>9</xdr:col>
      <xdr:colOff>190500</xdr:colOff>
      <xdr:row>3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57250" y="180975"/>
          <a:ext cx="3048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Dati sperimentali "ballerini".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9"/>
  <sheetViews>
    <sheetView workbookViewId="0" topLeftCell="A1">
      <selection activeCell="A1" sqref="A1"/>
    </sheetView>
  </sheetViews>
  <sheetFormatPr defaultColWidth="9.140625" defaultRowHeight="12.75"/>
  <sheetData>
    <row r="5" spans="1:2" ht="12.75">
      <c r="A5" s="1" t="s">
        <v>0</v>
      </c>
      <c r="B5" s="1" t="s">
        <v>1</v>
      </c>
    </row>
    <row r="6" spans="1:2" ht="12.75">
      <c r="A6" s="1" t="s">
        <v>7</v>
      </c>
      <c r="B6" s="1" t="s">
        <v>3</v>
      </c>
    </row>
    <row r="7" spans="1:2" ht="12.75">
      <c r="A7" s="1">
        <v>40</v>
      </c>
      <c r="B7">
        <v>7.8</v>
      </c>
    </row>
    <row r="8" spans="1:2" ht="12.75">
      <c r="A8" s="1">
        <v>50</v>
      </c>
      <c r="B8">
        <v>8.5</v>
      </c>
    </row>
    <row r="9" spans="1:2" ht="12.75">
      <c r="A9" s="1">
        <v>60</v>
      </c>
      <c r="B9">
        <v>9.3</v>
      </c>
    </row>
    <row r="10" spans="1:2" ht="12.75">
      <c r="A10" s="1">
        <v>70</v>
      </c>
      <c r="B10">
        <v>10</v>
      </c>
    </row>
    <row r="11" spans="1:2" ht="12.75">
      <c r="A11" s="1">
        <v>80</v>
      </c>
      <c r="B11" s="2">
        <v>10.7</v>
      </c>
    </row>
    <row r="12" spans="1:2" ht="12.75">
      <c r="A12" s="1">
        <v>90</v>
      </c>
      <c r="B12" s="2">
        <v>11.2</v>
      </c>
    </row>
    <row r="13" spans="1:2" ht="12.75">
      <c r="A13" s="1">
        <v>100</v>
      </c>
      <c r="B13">
        <v>11.7</v>
      </c>
    </row>
    <row r="14" spans="1:2" ht="12.75">
      <c r="A14" s="1">
        <v>110</v>
      </c>
      <c r="B14">
        <v>12.3</v>
      </c>
    </row>
    <row r="15" spans="1:2" ht="12.75">
      <c r="A15" s="1">
        <v>120</v>
      </c>
      <c r="B15">
        <v>12.9</v>
      </c>
    </row>
    <row r="16" spans="1:2" ht="12.75">
      <c r="A16" s="1">
        <v>130</v>
      </c>
      <c r="B16">
        <v>13.3</v>
      </c>
    </row>
    <row r="17" spans="1:2" ht="12.75">
      <c r="A17" s="1">
        <v>140</v>
      </c>
      <c r="B17">
        <v>13.7</v>
      </c>
    </row>
    <row r="18" spans="1:2" ht="12.75">
      <c r="A18" s="1">
        <v>150</v>
      </c>
      <c r="B18">
        <v>14.2</v>
      </c>
    </row>
    <row r="19" spans="1:2" ht="12.75">
      <c r="A19" s="1">
        <v>160</v>
      </c>
      <c r="B19">
        <v>14.7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9.140625" defaultRowHeight="12.75"/>
  <cols>
    <col min="1" max="3" width="4.7109375" style="0" customWidth="1"/>
  </cols>
  <sheetData>
    <row r="2" ht="12.75">
      <c r="B2" s="1" t="s">
        <v>8</v>
      </c>
    </row>
    <row r="3" ht="12.75">
      <c r="B3" s="3">
        <v>10</v>
      </c>
    </row>
    <row r="5" spans="1:2" ht="12.75">
      <c r="A5" s="1" t="s">
        <v>0</v>
      </c>
      <c r="B5" s="1" t="s">
        <v>1</v>
      </c>
    </row>
    <row r="6" spans="1:3" ht="12.75">
      <c r="A6" s="1" t="s">
        <v>2</v>
      </c>
      <c r="B6" s="1" t="s">
        <v>3</v>
      </c>
      <c r="C6" s="1" t="s">
        <v>4</v>
      </c>
    </row>
    <row r="7" spans="1:3" ht="12.75">
      <c r="A7" s="1">
        <v>40</v>
      </c>
      <c r="B7">
        <v>7.8</v>
      </c>
      <c r="C7" s="4">
        <f aca="true" t="shared" si="0" ref="C7:C19">B7/B$3</f>
        <v>0.78</v>
      </c>
    </row>
    <row r="8" spans="1:3" ht="12.75">
      <c r="A8" s="1">
        <v>50</v>
      </c>
      <c r="B8">
        <v>8.5</v>
      </c>
      <c r="C8" s="4">
        <f t="shared" si="0"/>
        <v>0.85</v>
      </c>
    </row>
    <row r="9" spans="1:3" ht="12.75">
      <c r="A9" s="1">
        <v>60</v>
      </c>
      <c r="B9">
        <v>9.3</v>
      </c>
      <c r="C9" s="4">
        <f t="shared" si="0"/>
        <v>0.93</v>
      </c>
    </row>
    <row r="10" spans="1:3" ht="12.75">
      <c r="A10" s="1">
        <v>70</v>
      </c>
      <c r="B10">
        <v>10</v>
      </c>
      <c r="C10" s="4">
        <f t="shared" si="0"/>
        <v>1</v>
      </c>
    </row>
    <row r="11" spans="1:3" ht="12.75">
      <c r="A11" s="1">
        <v>80</v>
      </c>
      <c r="B11" s="2">
        <v>10.7</v>
      </c>
      <c r="C11" s="4">
        <f t="shared" si="0"/>
        <v>1.0699999999999998</v>
      </c>
    </row>
    <row r="12" spans="1:3" ht="12.75">
      <c r="A12" s="1">
        <v>90</v>
      </c>
      <c r="B12" s="2">
        <v>11.2</v>
      </c>
      <c r="C12" s="4">
        <f t="shared" si="0"/>
        <v>1.1199999999999999</v>
      </c>
    </row>
    <row r="13" spans="1:3" ht="12.75">
      <c r="A13" s="1">
        <v>100</v>
      </c>
      <c r="B13">
        <v>11.7</v>
      </c>
      <c r="C13" s="4">
        <f t="shared" si="0"/>
        <v>1.17</v>
      </c>
    </row>
    <row r="14" spans="1:3" ht="12.75">
      <c r="A14" s="1">
        <v>110</v>
      </c>
      <c r="B14">
        <v>12.3</v>
      </c>
      <c r="C14" s="4">
        <f t="shared" si="0"/>
        <v>1.23</v>
      </c>
    </row>
    <row r="15" spans="1:3" ht="12.75">
      <c r="A15" s="1">
        <v>120</v>
      </c>
      <c r="B15">
        <v>12.9</v>
      </c>
      <c r="C15" s="4">
        <f t="shared" si="0"/>
        <v>1.29</v>
      </c>
    </row>
    <row r="16" spans="1:3" ht="12.75">
      <c r="A16" s="1">
        <v>130</v>
      </c>
      <c r="B16">
        <v>13.3</v>
      </c>
      <c r="C16" s="4">
        <f t="shared" si="0"/>
        <v>1.33</v>
      </c>
    </row>
    <row r="17" spans="1:3" ht="12.75">
      <c r="A17" s="1">
        <v>140</v>
      </c>
      <c r="B17">
        <v>13.7</v>
      </c>
      <c r="C17" s="4">
        <f t="shared" si="0"/>
        <v>1.3699999999999999</v>
      </c>
    </row>
    <row r="18" spans="1:5" ht="12.75">
      <c r="A18" s="1">
        <v>150</v>
      </c>
      <c r="B18">
        <v>14.2</v>
      </c>
      <c r="C18" s="4">
        <f t="shared" si="0"/>
        <v>1.42</v>
      </c>
      <c r="E18" t="s">
        <v>9</v>
      </c>
    </row>
    <row r="19" spans="1:6" ht="12.75">
      <c r="A19" s="1">
        <v>160</v>
      </c>
      <c r="B19">
        <v>14.7</v>
      </c>
      <c r="C19" s="4">
        <f t="shared" si="0"/>
        <v>1.47</v>
      </c>
      <c r="E19" s="6" t="s">
        <v>10</v>
      </c>
      <c r="F19" s="6"/>
    </row>
    <row r="20" spans="5:6" ht="12.75">
      <c r="E20" s="4" t="s">
        <v>11</v>
      </c>
      <c r="F20" s="4"/>
    </row>
    <row r="21" spans="5:6" ht="12.75">
      <c r="E21" s="5" t="s">
        <v>12</v>
      </c>
      <c r="F21" s="5"/>
    </row>
    <row r="22" spans="5:6" ht="12.75">
      <c r="E22" s="3" t="s">
        <v>13</v>
      </c>
      <c r="F22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workbookViewId="0" topLeftCell="A1">
      <selection activeCell="A1" sqref="A1"/>
    </sheetView>
  </sheetViews>
  <sheetFormatPr defaultColWidth="9.140625" defaultRowHeight="12.75"/>
  <cols>
    <col min="1" max="3" width="4.7109375" style="0" customWidth="1"/>
  </cols>
  <sheetData>
    <row r="2" ht="12.75">
      <c r="B2" s="1" t="s">
        <v>8</v>
      </c>
    </row>
    <row r="3" ht="12.75">
      <c r="B3" s="3">
        <v>10</v>
      </c>
    </row>
    <row r="5" spans="1:3" ht="12.75">
      <c r="A5" s="1" t="s">
        <v>0</v>
      </c>
      <c r="B5" s="1" t="s">
        <v>1</v>
      </c>
      <c r="C5" s="1" t="s">
        <v>1</v>
      </c>
    </row>
    <row r="6" spans="1:3" ht="12.75">
      <c r="A6" s="1" t="s">
        <v>2</v>
      </c>
      <c r="B6" s="1" t="s">
        <v>3</v>
      </c>
      <c r="C6" s="1" t="s">
        <v>4</v>
      </c>
    </row>
    <row r="7" spans="1:3" ht="12.75">
      <c r="A7" s="1">
        <v>40</v>
      </c>
      <c r="B7">
        <v>7.8</v>
      </c>
      <c r="C7" s="4">
        <f aca="true" t="shared" si="0" ref="C7:C19">B7/B$3</f>
        <v>0.78</v>
      </c>
    </row>
    <row r="8" spans="1:3" ht="12.75">
      <c r="A8" s="1">
        <v>50</v>
      </c>
      <c r="B8">
        <v>8.5</v>
      </c>
      <c r="C8" s="4">
        <f t="shared" si="0"/>
        <v>0.85</v>
      </c>
    </row>
    <row r="9" spans="1:3" ht="12.75">
      <c r="A9" s="1">
        <v>60</v>
      </c>
      <c r="B9">
        <v>9.3</v>
      </c>
      <c r="C9" s="4">
        <f t="shared" si="0"/>
        <v>0.93</v>
      </c>
    </row>
    <row r="10" spans="1:3" ht="12.75">
      <c r="A10" s="1">
        <v>70</v>
      </c>
      <c r="B10">
        <v>10</v>
      </c>
      <c r="C10" s="4">
        <f t="shared" si="0"/>
        <v>1</v>
      </c>
    </row>
    <row r="11" spans="1:3" ht="12.75">
      <c r="A11" s="1">
        <v>80</v>
      </c>
      <c r="B11" s="2">
        <v>10.7</v>
      </c>
      <c r="C11" s="4">
        <f t="shared" si="0"/>
        <v>1.0699999999999998</v>
      </c>
    </row>
    <row r="12" spans="1:3" ht="12.75">
      <c r="A12" s="1">
        <v>90</v>
      </c>
      <c r="B12" s="2">
        <v>11.2</v>
      </c>
      <c r="C12" s="4">
        <f t="shared" si="0"/>
        <v>1.1199999999999999</v>
      </c>
    </row>
    <row r="13" spans="1:3" ht="12.75">
      <c r="A13" s="1">
        <v>100</v>
      </c>
      <c r="B13">
        <v>11.7</v>
      </c>
      <c r="C13" s="4">
        <f t="shared" si="0"/>
        <v>1.17</v>
      </c>
    </row>
    <row r="14" spans="1:3" ht="12.75">
      <c r="A14" s="1">
        <v>110</v>
      </c>
      <c r="B14">
        <v>12.3</v>
      </c>
      <c r="C14" s="4">
        <f t="shared" si="0"/>
        <v>1.23</v>
      </c>
    </row>
    <row r="15" spans="1:3" ht="12.75">
      <c r="A15" s="1">
        <v>120</v>
      </c>
      <c r="B15">
        <v>12.9</v>
      </c>
      <c r="C15" s="4">
        <f t="shared" si="0"/>
        <v>1.29</v>
      </c>
    </row>
    <row r="16" spans="1:3" ht="12.75">
      <c r="A16" s="1">
        <v>130</v>
      </c>
      <c r="B16">
        <v>13.3</v>
      </c>
      <c r="C16" s="4">
        <f t="shared" si="0"/>
        <v>1.33</v>
      </c>
    </row>
    <row r="17" spans="1:3" ht="12.75">
      <c r="A17" s="1">
        <v>140</v>
      </c>
      <c r="B17">
        <v>13.7</v>
      </c>
      <c r="C17" s="4">
        <f t="shared" si="0"/>
        <v>1.3699999999999999</v>
      </c>
    </row>
    <row r="18" spans="1:3" ht="12.75">
      <c r="A18" s="1">
        <v>150</v>
      </c>
      <c r="B18">
        <v>14.2</v>
      </c>
      <c r="C18" s="4">
        <f t="shared" si="0"/>
        <v>1.42</v>
      </c>
    </row>
    <row r="19" spans="1:3" ht="12.75">
      <c r="A19" s="1">
        <v>160</v>
      </c>
      <c r="B19">
        <v>14.7</v>
      </c>
      <c r="C19" s="4">
        <f t="shared" si="0"/>
        <v>1.47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31" sqref="A31"/>
    </sheetView>
  </sheetViews>
  <sheetFormatPr defaultColWidth="9.140625" defaultRowHeight="12.75"/>
  <cols>
    <col min="1" max="6" width="4.7109375" style="0" customWidth="1"/>
  </cols>
  <sheetData>
    <row r="1" ht="12.75">
      <c r="A1" t="s">
        <v>23</v>
      </c>
    </row>
    <row r="2" ht="12.75">
      <c r="B2" s="1" t="s">
        <v>8</v>
      </c>
    </row>
    <row r="3" ht="12.75">
      <c r="B3" s="3">
        <v>10</v>
      </c>
    </row>
    <row r="5" spans="1:2" ht="12.75">
      <c r="A5" s="1" t="s">
        <v>0</v>
      </c>
      <c r="B5" s="1" t="s">
        <v>1</v>
      </c>
    </row>
    <row r="6" spans="1:6" ht="12.75">
      <c r="A6" s="1" t="s">
        <v>2</v>
      </c>
      <c r="B6" s="1" t="s">
        <v>3</v>
      </c>
      <c r="C6" s="1" t="s">
        <v>4</v>
      </c>
      <c r="D6" s="1" t="s">
        <v>6</v>
      </c>
      <c r="E6" s="1" t="s">
        <v>17</v>
      </c>
      <c r="F6" s="1" t="s">
        <v>14</v>
      </c>
    </row>
    <row r="7" spans="1:6" ht="12.75">
      <c r="A7" s="1">
        <v>40</v>
      </c>
      <c r="B7">
        <v>7.8</v>
      </c>
      <c r="C7" s="4">
        <f aca="true" t="shared" si="0" ref="C7:C19">B7/B$3</f>
        <v>0.78</v>
      </c>
      <c r="D7" s="4">
        <f>D$27*SQRT(A7/$C$30)</f>
        <v>0.7255197456936872</v>
      </c>
      <c r="E7" s="4">
        <f>C7-D7</f>
        <v>0.05448025430631287</v>
      </c>
      <c r="F7" s="4">
        <f>E7/D7*100</f>
        <v>7.509134607249451</v>
      </c>
    </row>
    <row r="8" spans="1:6" ht="12.75">
      <c r="A8" s="1">
        <v>50</v>
      </c>
      <c r="B8">
        <v>8.5</v>
      </c>
      <c r="C8" s="4">
        <f t="shared" si="0"/>
        <v>0.85</v>
      </c>
      <c r="D8" s="4">
        <f aca="true" t="shared" si="1" ref="D8:D19">D$27*SQRT(A8/$C$30)</f>
        <v>0.8111557351947224</v>
      </c>
      <c r="E8" s="4">
        <f aca="true" t="shared" si="2" ref="E8:E19">C8-D8</f>
        <v>0.038844264805277584</v>
      </c>
      <c r="F8" s="4">
        <f aca="true" t="shared" si="3" ref="F8:F19">E8/D8*100</f>
        <v>4.788755490454962</v>
      </c>
    </row>
    <row r="9" spans="1:6" ht="12.75">
      <c r="A9" s="1">
        <v>60</v>
      </c>
      <c r="B9">
        <v>9.3</v>
      </c>
      <c r="C9" s="4">
        <f t="shared" si="0"/>
        <v>0.93</v>
      </c>
      <c r="D9" s="4">
        <f t="shared" si="1"/>
        <v>0.8885765876316732</v>
      </c>
      <c r="E9" s="4">
        <f t="shared" si="2"/>
        <v>0.041423412368326806</v>
      </c>
      <c r="F9" s="4">
        <f t="shared" si="3"/>
        <v>4.6617717532635865</v>
      </c>
    </row>
    <row r="10" spans="1:6" ht="12.75">
      <c r="A10" s="1">
        <v>70</v>
      </c>
      <c r="B10">
        <v>10</v>
      </c>
      <c r="C10" s="4">
        <f t="shared" si="0"/>
        <v>1</v>
      </c>
      <c r="D10" s="4">
        <f t="shared" si="1"/>
        <v>0.9597724091861606</v>
      </c>
      <c r="E10" s="4">
        <f t="shared" si="2"/>
        <v>0.04022759081383942</v>
      </c>
      <c r="F10" s="4">
        <f t="shared" si="3"/>
        <v>4.191367706428488</v>
      </c>
    </row>
    <row r="11" spans="1:6" ht="12.75">
      <c r="A11" s="1">
        <v>80</v>
      </c>
      <c r="B11" s="2">
        <v>10.7</v>
      </c>
      <c r="C11" s="4">
        <f t="shared" si="0"/>
        <v>1.0699999999999998</v>
      </c>
      <c r="D11" s="4">
        <f t="shared" si="1"/>
        <v>1.0260398641294912</v>
      </c>
      <c r="E11" s="4">
        <f t="shared" si="2"/>
        <v>0.04396013587050862</v>
      </c>
      <c r="F11" s="4">
        <f t="shared" si="3"/>
        <v>4.2844471650041696</v>
      </c>
    </row>
    <row r="12" spans="1:6" ht="12.75">
      <c r="A12" s="1">
        <v>90</v>
      </c>
      <c r="B12" s="2">
        <v>11.2</v>
      </c>
      <c r="C12" s="4">
        <f t="shared" si="0"/>
        <v>1.1199999999999999</v>
      </c>
      <c r="D12" s="4">
        <f t="shared" si="1"/>
        <v>1.0882796185405306</v>
      </c>
      <c r="E12" s="4">
        <f t="shared" si="2"/>
        <v>0.031720381459469316</v>
      </c>
      <c r="F12" s="4">
        <f t="shared" si="3"/>
        <v>2.9147271454011854</v>
      </c>
    </row>
    <row r="13" spans="1:6" ht="12.75">
      <c r="A13" s="1">
        <v>100</v>
      </c>
      <c r="B13">
        <v>11.7</v>
      </c>
      <c r="C13" s="4">
        <f t="shared" si="0"/>
        <v>1.17</v>
      </c>
      <c r="D13" s="4">
        <f t="shared" si="1"/>
        <v>1.1471474419090952</v>
      </c>
      <c r="E13" s="4">
        <f t="shared" si="2"/>
        <v>0.022852558090904695</v>
      </c>
      <c r="F13" s="4">
        <f t="shared" si="3"/>
        <v>1.992120389762036</v>
      </c>
    </row>
    <row r="14" spans="1:6" ht="12.75">
      <c r="A14" s="1">
        <v>110</v>
      </c>
      <c r="B14">
        <v>12.3</v>
      </c>
      <c r="C14" s="4">
        <f t="shared" si="0"/>
        <v>1.23</v>
      </c>
      <c r="D14" s="4">
        <f t="shared" si="1"/>
        <v>1.203138387230014</v>
      </c>
      <c r="E14" s="4">
        <f t="shared" si="2"/>
        <v>0.026861612769985888</v>
      </c>
      <c r="F14" s="4">
        <f t="shared" si="3"/>
        <v>2.2326286863666103</v>
      </c>
    </row>
    <row r="15" spans="1:6" ht="12.75">
      <c r="A15" s="1">
        <v>120</v>
      </c>
      <c r="B15">
        <v>12.9</v>
      </c>
      <c r="C15" s="4">
        <f t="shared" si="0"/>
        <v>1.29</v>
      </c>
      <c r="D15" s="4">
        <f t="shared" si="1"/>
        <v>1.2566370614359172</v>
      </c>
      <c r="E15" s="4">
        <f t="shared" si="2"/>
        <v>0.03336293856408279</v>
      </c>
      <c r="F15" s="4">
        <f t="shared" si="3"/>
        <v>2.6549382942724984</v>
      </c>
    </row>
    <row r="16" spans="1:6" ht="12.75">
      <c r="A16" s="1">
        <v>130</v>
      </c>
      <c r="B16">
        <v>13.3</v>
      </c>
      <c r="C16" s="4">
        <f t="shared" si="0"/>
        <v>1.33</v>
      </c>
      <c r="D16" s="4">
        <f t="shared" si="1"/>
        <v>1.3079493222300915</v>
      </c>
      <c r="E16" s="4">
        <f t="shared" si="2"/>
        <v>0.022050677769908544</v>
      </c>
      <c r="F16" s="4">
        <f t="shared" si="3"/>
        <v>1.6858969529730328</v>
      </c>
    </row>
    <row r="17" spans="1:6" ht="12.75">
      <c r="A17" s="1">
        <v>140</v>
      </c>
      <c r="B17">
        <v>13.7</v>
      </c>
      <c r="C17" s="4">
        <f t="shared" si="0"/>
        <v>1.3699999999999999</v>
      </c>
      <c r="D17" s="4">
        <f t="shared" si="1"/>
        <v>1.357323157862568</v>
      </c>
      <c r="E17" s="4">
        <f t="shared" si="2"/>
        <v>0.01267684213743192</v>
      </c>
      <c r="F17" s="4">
        <f t="shared" si="3"/>
        <v>0.9339590254537953</v>
      </c>
    </row>
    <row r="18" spans="1:6" ht="12.75">
      <c r="A18" s="1">
        <v>150</v>
      </c>
      <c r="B18">
        <v>14.2</v>
      </c>
      <c r="C18" s="4">
        <f t="shared" si="0"/>
        <v>1.42</v>
      </c>
      <c r="D18" s="4">
        <f t="shared" si="1"/>
        <v>1.4049629462081452</v>
      </c>
      <c r="E18" s="4">
        <f t="shared" si="2"/>
        <v>0.015037053791854715</v>
      </c>
      <c r="F18" s="4">
        <f t="shared" si="3"/>
        <v>1.070281165239142</v>
      </c>
    </row>
    <row r="19" spans="1:6" ht="12.75">
      <c r="A19" s="1">
        <v>160</v>
      </c>
      <c r="B19">
        <v>14.7</v>
      </c>
      <c r="C19" s="4">
        <f t="shared" si="0"/>
        <v>1.47</v>
      </c>
      <c r="D19" s="4">
        <f t="shared" si="1"/>
        <v>1.4510394913873743</v>
      </c>
      <c r="E19" s="4">
        <f t="shared" si="2"/>
        <v>0.01896050861262566</v>
      </c>
      <c r="F19" s="4">
        <f t="shared" si="3"/>
        <v>1.306684533754285</v>
      </c>
    </row>
    <row r="26" spans="2:4" ht="12.75">
      <c r="B26" s="1" t="s">
        <v>16</v>
      </c>
      <c r="C26" s="1" t="s">
        <v>5</v>
      </c>
      <c r="D26" s="1" t="s">
        <v>15</v>
      </c>
    </row>
    <row r="27" spans="2:4" ht="12.75">
      <c r="B27" s="5">
        <f>PI()</f>
        <v>3.141592653589793</v>
      </c>
      <c r="C27" s="3">
        <v>3</v>
      </c>
      <c r="D27" s="4">
        <f>2*B27/SQRT(C27)</f>
        <v>3.6275987284684357</v>
      </c>
    </row>
    <row r="29" ht="12.75">
      <c r="B29" t="s">
        <v>20</v>
      </c>
    </row>
    <row r="30" spans="2:4" ht="12.75">
      <c r="B30" t="s">
        <v>18</v>
      </c>
      <c r="C30" s="5">
        <v>1000</v>
      </c>
      <c r="D30" t="s">
        <v>19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31" sqref="A31"/>
    </sheetView>
  </sheetViews>
  <sheetFormatPr defaultColWidth="9.140625" defaultRowHeight="12.75"/>
  <cols>
    <col min="1" max="6" width="4.7109375" style="0" customWidth="1"/>
  </cols>
  <sheetData>
    <row r="1" ht="12.75">
      <c r="A1" t="s">
        <v>22</v>
      </c>
    </row>
    <row r="2" ht="12.75">
      <c r="B2" s="1" t="s">
        <v>8</v>
      </c>
    </row>
    <row r="3" ht="12.75">
      <c r="B3" s="3">
        <v>10</v>
      </c>
    </row>
    <row r="5" spans="1:2" ht="12.75">
      <c r="A5" s="1" t="s">
        <v>0</v>
      </c>
      <c r="B5" s="1" t="s">
        <v>1</v>
      </c>
    </row>
    <row r="6" spans="1:6" ht="12.75">
      <c r="A6" s="1" t="s">
        <v>2</v>
      </c>
      <c r="B6" s="1" t="s">
        <v>3</v>
      </c>
      <c r="C6" s="1" t="s">
        <v>4</v>
      </c>
      <c r="D6" s="1" t="s">
        <v>6</v>
      </c>
      <c r="E6" s="1" t="s">
        <v>17</v>
      </c>
      <c r="F6" s="1" t="s">
        <v>14</v>
      </c>
    </row>
    <row r="7" spans="1:6" ht="12.75">
      <c r="A7" s="1">
        <v>40</v>
      </c>
      <c r="B7">
        <v>7.8</v>
      </c>
      <c r="C7" s="4">
        <f aca="true" t="shared" si="0" ref="C7:C19">B7/B$3</f>
        <v>0.78</v>
      </c>
      <c r="D7" s="4">
        <f>D$27*SQRT((A7+$E$27/3)/$C$30)</f>
        <v>0.7711811906130881</v>
      </c>
      <c r="E7" s="4">
        <f aca="true" t="shared" si="1" ref="E7:E19">C7-D7</f>
        <v>0.00881880938691193</v>
      </c>
      <c r="F7" s="4">
        <f aca="true" t="shared" si="2" ref="F7:F19">E7/D7*100</f>
        <v>1.1435457055041742</v>
      </c>
    </row>
    <row r="8" spans="1:6" ht="12.75">
      <c r="A8" s="1">
        <v>50</v>
      </c>
      <c r="B8">
        <v>8.5</v>
      </c>
      <c r="C8" s="4">
        <f t="shared" si="0"/>
        <v>0.85</v>
      </c>
      <c r="D8" s="4">
        <f aca="true" t="shared" si="3" ref="D8:D19">D$27*SQRT((A8+$E$27/3)/$C$30)</f>
        <v>0.8522412534624678</v>
      </c>
      <c r="E8" s="4">
        <f t="shared" si="1"/>
        <v>-0.0022412534624678404</v>
      </c>
      <c r="F8" s="4">
        <f t="shared" si="2"/>
        <v>-0.2629834513832935</v>
      </c>
    </row>
    <row r="9" spans="1:6" ht="12.75">
      <c r="A9" s="1">
        <v>60</v>
      </c>
      <c r="B9">
        <v>9.3</v>
      </c>
      <c r="C9" s="4">
        <f t="shared" si="0"/>
        <v>0.93</v>
      </c>
      <c r="D9" s="4">
        <f t="shared" si="3"/>
        <v>0.9262342465333142</v>
      </c>
      <c r="E9" s="4">
        <f t="shared" si="1"/>
        <v>0.0037657534666858394</v>
      </c>
      <c r="F9" s="4">
        <f t="shared" si="2"/>
        <v>0.4065659935140819</v>
      </c>
    </row>
    <row r="10" spans="1:6" ht="12.75">
      <c r="A10" s="1">
        <v>70</v>
      </c>
      <c r="B10">
        <v>10</v>
      </c>
      <c r="C10" s="4">
        <f t="shared" si="0"/>
        <v>1</v>
      </c>
      <c r="D10" s="4">
        <f t="shared" si="3"/>
        <v>0.994738460500545</v>
      </c>
      <c r="E10" s="4">
        <f t="shared" si="1"/>
        <v>0.005261539499454959</v>
      </c>
      <c r="F10" s="4">
        <f t="shared" si="2"/>
        <v>0.5289369727201853</v>
      </c>
    </row>
    <row r="11" spans="1:6" ht="12.75">
      <c r="A11" s="1">
        <v>80</v>
      </c>
      <c r="B11" s="2">
        <v>10.7</v>
      </c>
      <c r="C11" s="4">
        <f t="shared" si="0"/>
        <v>1.0699999999999998</v>
      </c>
      <c r="D11" s="4">
        <f t="shared" si="3"/>
        <v>1.0588197817130414</v>
      </c>
      <c r="E11" s="4">
        <f t="shared" si="1"/>
        <v>0.011180218286958477</v>
      </c>
      <c r="F11" s="4">
        <f t="shared" si="2"/>
        <v>1.0559132422771935</v>
      </c>
    </row>
    <row r="12" spans="1:6" ht="12.75">
      <c r="A12" s="1">
        <v>90</v>
      </c>
      <c r="B12" s="2">
        <v>11.2</v>
      </c>
      <c r="C12" s="4">
        <f t="shared" si="0"/>
        <v>1.1199999999999999</v>
      </c>
      <c r="D12" s="4">
        <f t="shared" si="3"/>
        <v>1.119238158523337</v>
      </c>
      <c r="E12" s="4">
        <f t="shared" si="1"/>
        <v>0.0007618414766628057</v>
      </c>
      <c r="F12" s="4">
        <f t="shared" si="2"/>
        <v>0.06806786123767783</v>
      </c>
    </row>
    <row r="13" spans="1:6" ht="12.75">
      <c r="A13" s="1">
        <v>100</v>
      </c>
      <c r="B13">
        <v>11.7</v>
      </c>
      <c r="C13" s="4">
        <f t="shared" si="0"/>
        <v>1.17</v>
      </c>
      <c r="D13" s="4">
        <f t="shared" si="3"/>
        <v>1.1765580227267027</v>
      </c>
      <c r="E13" s="4">
        <f t="shared" si="1"/>
        <v>-0.006558022726702806</v>
      </c>
      <c r="F13" s="4">
        <f t="shared" si="2"/>
        <v>-0.5573905068875756</v>
      </c>
    </row>
    <row r="14" spans="1:6" ht="12.75">
      <c r="A14" s="1">
        <v>110</v>
      </c>
      <c r="B14">
        <v>12.3</v>
      </c>
      <c r="C14" s="4">
        <f t="shared" si="0"/>
        <v>1.23</v>
      </c>
      <c r="D14" s="4">
        <f t="shared" si="3"/>
        <v>1.2312122100557754</v>
      </c>
      <c r="E14" s="4">
        <f t="shared" si="1"/>
        <v>-0.0012122100557754312</v>
      </c>
      <c r="F14" s="4">
        <f t="shared" si="2"/>
        <v>-0.0984566304553231</v>
      </c>
    </row>
    <row r="15" spans="1:6" ht="12.75">
      <c r="A15" s="1">
        <v>120</v>
      </c>
      <c r="B15">
        <v>12.9</v>
      </c>
      <c r="C15" s="4">
        <f t="shared" si="0"/>
        <v>1.29</v>
      </c>
      <c r="D15" s="4">
        <f t="shared" si="3"/>
        <v>1.2835412854825843</v>
      </c>
      <c r="E15" s="4">
        <f t="shared" si="1"/>
        <v>0.006458714517415753</v>
      </c>
      <c r="F15" s="4">
        <f t="shared" si="2"/>
        <v>0.503194917878112</v>
      </c>
    </row>
    <row r="16" spans="1:6" ht="12.75">
      <c r="A16" s="1">
        <v>130</v>
      </c>
      <c r="B16">
        <v>13.3</v>
      </c>
      <c r="C16" s="4">
        <f t="shared" si="0"/>
        <v>1.33</v>
      </c>
      <c r="D16" s="4">
        <f t="shared" si="3"/>
        <v>1.3338189370698494</v>
      </c>
      <c r="E16" s="4">
        <f t="shared" si="1"/>
        <v>-0.0038189370698493708</v>
      </c>
      <c r="F16" s="4">
        <f t="shared" si="2"/>
        <v>-0.28631600314798805</v>
      </c>
    </row>
    <row r="17" spans="1:6" ht="12.75">
      <c r="A17" s="1">
        <v>140</v>
      </c>
      <c r="B17">
        <v>13.7</v>
      </c>
      <c r="C17" s="4">
        <f t="shared" si="0"/>
        <v>1.3699999999999999</v>
      </c>
      <c r="D17" s="4">
        <f t="shared" si="3"/>
        <v>1.3822690339561259</v>
      </c>
      <c r="E17" s="4">
        <f t="shared" si="1"/>
        <v>-0.012269033956125996</v>
      </c>
      <c r="F17" s="4">
        <f t="shared" si="2"/>
        <v>-0.8876010136037978</v>
      </c>
    </row>
    <row r="18" spans="1:6" ht="12.75">
      <c r="A18" s="1">
        <v>150</v>
      </c>
      <c r="B18">
        <v>14.2</v>
      </c>
      <c r="C18" s="4">
        <f t="shared" si="0"/>
        <v>1.42</v>
      </c>
      <c r="D18" s="4">
        <f t="shared" si="3"/>
        <v>1.4290774673130422</v>
      </c>
      <c r="E18" s="4">
        <f t="shared" si="1"/>
        <v>-0.009077467313042265</v>
      </c>
      <c r="F18" s="4">
        <f t="shared" si="2"/>
        <v>-0.6351977076588968</v>
      </c>
    </row>
    <row r="19" spans="1:6" ht="12.75">
      <c r="A19" s="1">
        <v>160</v>
      </c>
      <c r="B19">
        <v>14.7</v>
      </c>
      <c r="C19" s="4">
        <f t="shared" si="0"/>
        <v>1.47</v>
      </c>
      <c r="D19" s="4">
        <f t="shared" si="3"/>
        <v>1.4744006012375732</v>
      </c>
      <c r="E19" s="4">
        <f t="shared" si="1"/>
        <v>-0.004400601237573243</v>
      </c>
      <c r="F19" s="4">
        <f t="shared" si="2"/>
        <v>-0.2984671353144792</v>
      </c>
    </row>
    <row r="26" spans="2:5" ht="12.75">
      <c r="B26" s="1" t="s">
        <v>16</v>
      </c>
      <c r="C26" s="1" t="s">
        <v>5</v>
      </c>
      <c r="D26" s="1" t="s">
        <v>15</v>
      </c>
      <c r="E26" s="7" t="s">
        <v>21</v>
      </c>
    </row>
    <row r="27" spans="2:5" ht="12.75">
      <c r="B27" s="5">
        <f>PI()</f>
        <v>3.141592653589793</v>
      </c>
      <c r="C27" s="3">
        <v>3</v>
      </c>
      <c r="D27" s="4">
        <f>2*B27/SQRT(C27)</f>
        <v>3.6275987284684357</v>
      </c>
      <c r="E27" s="3">
        <v>15.58</v>
      </c>
    </row>
    <row r="29" ht="12.75">
      <c r="B29" t="s">
        <v>20</v>
      </c>
    </row>
    <row r="30" spans="2:4" ht="12.75">
      <c r="B30" t="s">
        <v>18</v>
      </c>
      <c r="C30" s="5">
        <v>1000</v>
      </c>
      <c r="D30" t="s">
        <v>19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9.140625" defaultRowHeight="12.75"/>
  <cols>
    <col min="1" max="6" width="4.7109375" style="0" customWidth="1"/>
  </cols>
  <sheetData>
    <row r="2" ht="12.75">
      <c r="B2" s="1" t="s">
        <v>8</v>
      </c>
    </row>
    <row r="3" ht="12.75">
      <c r="B3" s="3">
        <v>10</v>
      </c>
    </row>
    <row r="5" spans="1:2" ht="12.75">
      <c r="A5" s="1" t="s">
        <v>0</v>
      </c>
      <c r="B5" s="1" t="s">
        <v>1</v>
      </c>
    </row>
    <row r="6" spans="1:6" ht="12.75">
      <c r="A6" s="1" t="s">
        <v>2</v>
      </c>
      <c r="B6" s="1" t="s">
        <v>3</v>
      </c>
      <c r="C6" s="1" t="s">
        <v>4</v>
      </c>
      <c r="D6" s="1" t="s">
        <v>6</v>
      </c>
      <c r="E6" s="1" t="s">
        <v>17</v>
      </c>
      <c r="F6" s="1" t="s">
        <v>14</v>
      </c>
    </row>
    <row r="7" spans="1:6" ht="12.75">
      <c r="A7" s="1">
        <v>40</v>
      </c>
      <c r="B7">
        <v>8.1</v>
      </c>
      <c r="C7" s="4">
        <f aca="true" t="shared" si="0" ref="C7:C19">B7/B$3</f>
        <v>0.8099999999999999</v>
      </c>
      <c r="D7" s="4">
        <f aca="true" t="shared" si="1" ref="D7:D19">D$27*SQRT(A7/$C$30)</f>
        <v>0.7255197456936872</v>
      </c>
      <c r="E7" s="4">
        <f aca="true" t="shared" si="2" ref="E7:E19">C7-D7</f>
        <v>0.08448025430631279</v>
      </c>
      <c r="F7" s="4">
        <f aca="true" t="shared" si="3" ref="F7:F19">E7/D7*100</f>
        <v>11.64410132291288</v>
      </c>
    </row>
    <row r="8" spans="1:6" ht="12.75">
      <c r="A8" s="1">
        <v>50</v>
      </c>
      <c r="B8">
        <v>7.9</v>
      </c>
      <c r="C8" s="4">
        <f t="shared" si="0"/>
        <v>0.79</v>
      </c>
      <c r="D8" s="4">
        <f t="shared" si="1"/>
        <v>0.8111557351947224</v>
      </c>
      <c r="E8" s="4">
        <f t="shared" si="2"/>
        <v>-0.021155735194722358</v>
      </c>
      <c r="F8" s="4">
        <f t="shared" si="3"/>
        <v>-2.6080978382830278</v>
      </c>
    </row>
    <row r="9" spans="1:6" ht="12.75">
      <c r="A9" s="1">
        <v>60</v>
      </c>
      <c r="B9">
        <v>9.366666666666667</v>
      </c>
      <c r="C9" s="4">
        <f t="shared" si="0"/>
        <v>0.9366666666666668</v>
      </c>
      <c r="D9" s="4">
        <f t="shared" si="1"/>
        <v>0.8885765876316732</v>
      </c>
      <c r="E9" s="4">
        <f t="shared" si="2"/>
        <v>0.048090079034993516</v>
      </c>
      <c r="F9" s="4">
        <f t="shared" si="3"/>
        <v>5.4120353500611795</v>
      </c>
    </row>
    <row r="10" spans="1:6" ht="12.75">
      <c r="A10" s="1">
        <v>70</v>
      </c>
      <c r="B10">
        <v>9.733333333333333</v>
      </c>
      <c r="C10" s="4">
        <f t="shared" si="0"/>
        <v>0.9733333333333333</v>
      </c>
      <c r="D10" s="4">
        <f t="shared" si="1"/>
        <v>0.9597724091861606</v>
      </c>
      <c r="E10" s="4">
        <f t="shared" si="2"/>
        <v>0.013560924147172693</v>
      </c>
      <c r="F10" s="4">
        <f t="shared" si="3"/>
        <v>1.4129312342570552</v>
      </c>
    </row>
    <row r="11" spans="1:6" ht="12.75">
      <c r="A11" s="1">
        <v>80</v>
      </c>
      <c r="B11" s="2">
        <v>9.9</v>
      </c>
      <c r="C11" s="4">
        <f t="shared" si="0"/>
        <v>0.99</v>
      </c>
      <c r="D11" s="4">
        <f t="shared" si="1"/>
        <v>1.0260398641294912</v>
      </c>
      <c r="E11" s="4">
        <f t="shared" si="2"/>
        <v>-0.03603986412949123</v>
      </c>
      <c r="F11" s="4">
        <f t="shared" si="3"/>
        <v>-3.5125208473325773</v>
      </c>
    </row>
    <row r="12" spans="1:6" ht="12.75">
      <c r="A12" s="1">
        <v>90</v>
      </c>
      <c r="B12" s="2">
        <v>10.133333333333333</v>
      </c>
      <c r="C12" s="4">
        <f t="shared" si="0"/>
        <v>1.0133333333333332</v>
      </c>
      <c r="D12" s="4">
        <f t="shared" si="1"/>
        <v>1.0882796185405306</v>
      </c>
      <c r="E12" s="4">
        <f t="shared" si="2"/>
        <v>-0.07494628520719737</v>
      </c>
      <c r="F12" s="4">
        <f t="shared" si="3"/>
        <v>-6.8866754398751215</v>
      </c>
    </row>
    <row r="13" spans="1:6" ht="12.75">
      <c r="A13" s="1">
        <v>100</v>
      </c>
      <c r="B13">
        <v>10.166666666666666</v>
      </c>
      <c r="C13" s="4">
        <f t="shared" si="0"/>
        <v>1.0166666666666666</v>
      </c>
      <c r="D13" s="4">
        <f t="shared" si="1"/>
        <v>1.1471474419090952</v>
      </c>
      <c r="E13" s="4">
        <f t="shared" si="2"/>
        <v>-0.13048077524242863</v>
      </c>
      <c r="F13" s="4">
        <f t="shared" si="3"/>
        <v>-11.37436832228655</v>
      </c>
    </row>
    <row r="14" spans="1:6" ht="12.75">
      <c r="A14" s="1">
        <v>110</v>
      </c>
      <c r="B14">
        <v>10.7</v>
      </c>
      <c r="C14" s="4">
        <f t="shared" si="0"/>
        <v>1.0699999999999998</v>
      </c>
      <c r="D14" s="4">
        <f t="shared" si="1"/>
        <v>1.203138387230014</v>
      </c>
      <c r="E14" s="4">
        <f t="shared" si="2"/>
        <v>-0.13313838723001425</v>
      </c>
      <c r="F14" s="4">
        <f t="shared" si="3"/>
        <v>-11.06592463868922</v>
      </c>
    </row>
    <row r="15" spans="1:6" ht="12.75">
      <c r="A15" s="1">
        <v>120</v>
      </c>
      <c r="B15">
        <v>10.7</v>
      </c>
      <c r="C15" s="4">
        <f t="shared" si="0"/>
        <v>1.0699999999999998</v>
      </c>
      <c r="D15" s="4">
        <f t="shared" si="1"/>
        <v>1.2566370614359172</v>
      </c>
      <c r="E15" s="4">
        <f t="shared" si="2"/>
        <v>-0.1866370614359174</v>
      </c>
      <c r="F15" s="4">
        <f t="shared" si="3"/>
        <v>-14.852105445836006</v>
      </c>
    </row>
    <row r="16" spans="1:6" ht="12.75">
      <c r="A16" s="1">
        <v>130</v>
      </c>
      <c r="B16">
        <v>12.466666666666667</v>
      </c>
      <c r="C16" s="4">
        <f t="shared" si="0"/>
        <v>1.2466666666666666</v>
      </c>
      <c r="D16" s="4">
        <f t="shared" si="1"/>
        <v>1.3079493222300915</v>
      </c>
      <c r="E16" s="4">
        <f t="shared" si="2"/>
        <v>-0.06128265556342494</v>
      </c>
      <c r="F16" s="4">
        <f t="shared" si="3"/>
        <v>-4.685399848591705</v>
      </c>
    </row>
    <row r="17" spans="1:6" ht="12.75">
      <c r="A17" s="1">
        <v>140</v>
      </c>
      <c r="B17">
        <v>12.566666666666665</v>
      </c>
      <c r="C17" s="4">
        <f t="shared" si="0"/>
        <v>1.2566666666666664</v>
      </c>
      <c r="D17" s="4">
        <f t="shared" si="1"/>
        <v>1.357323157862568</v>
      </c>
      <c r="E17" s="4">
        <f t="shared" si="2"/>
        <v>-0.10065649119590159</v>
      </c>
      <c r="F17" s="4">
        <f t="shared" si="3"/>
        <v>-7.415808874462105</v>
      </c>
    </row>
    <row r="18" spans="1:6" ht="12.75">
      <c r="A18" s="1">
        <v>150</v>
      </c>
      <c r="B18">
        <v>14.066666666666668</v>
      </c>
      <c r="C18" s="4">
        <f t="shared" si="0"/>
        <v>1.4066666666666667</v>
      </c>
      <c r="D18" s="4">
        <f t="shared" si="1"/>
        <v>1.4049629462081452</v>
      </c>
      <c r="E18" s="4">
        <f t="shared" si="2"/>
        <v>0.0017037204585215182</v>
      </c>
      <c r="F18" s="4">
        <f t="shared" si="3"/>
        <v>0.12126444068291549</v>
      </c>
    </row>
    <row r="19" spans="1:6" ht="12.75">
      <c r="A19" s="1">
        <v>160</v>
      </c>
      <c r="B19">
        <v>14.133333333333333</v>
      </c>
      <c r="C19" s="4">
        <f t="shared" si="0"/>
        <v>1.4133333333333333</v>
      </c>
      <c r="D19" s="4">
        <f t="shared" si="1"/>
        <v>1.4510394913873743</v>
      </c>
      <c r="E19" s="4">
        <f t="shared" si="2"/>
        <v>-0.037706158054040984</v>
      </c>
      <c r="F19" s="4">
        <f t="shared" si="3"/>
        <v>-2.5985618088167404</v>
      </c>
    </row>
    <row r="26" spans="2:4" ht="12.75">
      <c r="B26" s="1" t="s">
        <v>16</v>
      </c>
      <c r="C26" s="1" t="s">
        <v>5</v>
      </c>
      <c r="D26" s="1" t="s">
        <v>15</v>
      </c>
    </row>
    <row r="27" spans="2:4" ht="12.75">
      <c r="B27" s="5">
        <f>PI()</f>
        <v>3.141592653589793</v>
      </c>
      <c r="C27" s="3">
        <v>3</v>
      </c>
      <c r="D27" s="4">
        <f>2*B27/SQRT(C27)</f>
        <v>3.6275987284684357</v>
      </c>
    </row>
    <row r="29" ht="12.75">
      <c r="B29" t="s">
        <v>20</v>
      </c>
    </row>
    <row r="30" spans="2:4" ht="12.75">
      <c r="B30" t="s">
        <v>18</v>
      </c>
      <c r="C30" s="5">
        <v>1000</v>
      </c>
      <c r="D30" t="s">
        <v>19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Oscillazioni molla-peso verticali piccole, T=f(m). Dati di Bertini 2006.xls</dc:title>
  <dc:subject/>
  <dc:creator>Roberto Occa</dc:creator>
  <cp:keywords/>
  <dc:description/>
  <cp:lastModifiedBy>Occa</cp:lastModifiedBy>
  <cp:lastPrinted>2007-02-02T10:09:44Z</cp:lastPrinted>
  <dcterms:created xsi:type="dcterms:W3CDTF">2007-02-02T09:58:59Z</dcterms:created>
  <dcterms:modified xsi:type="dcterms:W3CDTF">2007-04-11T04:34:11Z</dcterms:modified>
  <cp:category/>
  <cp:version/>
  <cp:contentType/>
  <cp:contentStatus/>
</cp:coreProperties>
</file>