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info" sheetId="1" r:id="rId1"/>
    <sheet name="F1" sheetId="2" r:id="rId2"/>
  </sheets>
  <definedNames>
    <definedName name="solver_adj" localSheetId="1" hidden="1">'F1'!$Y$3,'F1'!$Y$4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'F1'!$Z$4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<sst xmlns="http://schemas.openxmlformats.org/spreadsheetml/2006/main" count="26" uniqueCount="21">
  <si>
    <r>
      <t>D</t>
    </r>
    <r>
      <rPr>
        <sz val="10"/>
        <rFont val="Arial"/>
        <family val="0"/>
      </rPr>
      <t>T</t>
    </r>
  </si>
  <si>
    <t>Tamb</t>
  </si>
  <si>
    <t>frame</t>
  </si>
  <si>
    <t>A</t>
  </si>
  <si>
    <t>sq</t>
  </si>
  <si>
    <t>sqm</t>
  </si>
  <si>
    <t>[°C]</t>
  </si>
  <si>
    <t>[s]</t>
  </si>
  <si>
    <t xml:space="preserve">t </t>
  </si>
  <si>
    <t>[1]</t>
  </si>
  <si>
    <t>Dati grezzi</t>
  </si>
  <si>
    <t>Corrispondenza</t>
  </si>
  <si>
    <t>Modello crsp</t>
  </si>
  <si>
    <t>D</t>
  </si>
  <si>
    <t>D tempo di dimezzamento</t>
  </si>
  <si>
    <t>Modello corrispondenza</t>
  </si>
  <si>
    <r>
      <t>y=A(1/2)</t>
    </r>
    <r>
      <rPr>
        <vertAlign val="superscript"/>
        <sz val="16"/>
        <rFont val="Arial"/>
        <family val="2"/>
      </rPr>
      <t>t/D</t>
    </r>
    <r>
      <rPr>
        <sz val="16"/>
        <rFont val="Arial"/>
        <family val="2"/>
      </rPr>
      <t xml:space="preserve"> </t>
    </r>
  </si>
  <si>
    <t xml:space="preserve"> 12mar2008</t>
  </si>
  <si>
    <t>Curva di raffreddamento di un termometro in aria.</t>
  </si>
  <si>
    <t>e</t>
  </si>
  <si>
    <r>
      <t>y=Ae</t>
    </r>
    <r>
      <rPr>
        <vertAlign val="superscript"/>
        <sz val="10"/>
        <rFont val="Arial"/>
        <family val="2"/>
      </rPr>
      <t>-kx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</si>
</sst>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1925"/>
          <c:w val="0.925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Dati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'F1'!$P$8:$P$33</c:f>
              <c:numCache/>
            </c:numRef>
          </c:xVal>
          <c:yVal>
            <c:numRef>
              <c:f>'F1'!$Q$8:$Q$33</c:f>
              <c:numCache/>
            </c:numRef>
          </c:yVal>
          <c:smooth val="0"/>
        </c:ser>
        <c:ser>
          <c:idx val="1"/>
          <c:order val="1"/>
          <c:tx>
            <c:v>Modello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'F1'!$P$8:$P$33</c:f>
              <c:numCache/>
            </c:numRef>
          </c:xVal>
          <c:yVal>
            <c:numRef>
              <c:f>'F1'!$S$8:$S$33</c:f>
              <c:numCache/>
            </c:numRef>
          </c:yVal>
          <c:smooth val="0"/>
        </c:ser>
        <c:axId val="3548674"/>
        <c:axId val="31938067"/>
      </c:scatterChart>
      <c:valAx>
        <c:axId val="3548674"/>
        <c:scaling>
          <c:orientation val="minMax"/>
          <c:max val="73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38067"/>
        <c:crosses val="autoZero"/>
        <c:crossBetween val="midCat"/>
        <c:dispUnits/>
        <c:majorUnit val="90"/>
      </c:valAx>
      <c:valAx>
        <c:axId val="31938067"/>
        <c:scaling>
          <c:orientation val="minMax"/>
          <c:max val="8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SovraTemperatura  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48674"/>
        <c:crosses val="autoZero"/>
        <c:crossBetween val="midCat"/>
        <c:dispUnits/>
        <c:minorUnit val="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95250</xdr:rowOff>
    </xdr:from>
    <xdr:to>
      <xdr:col>7</xdr:col>
      <xdr:colOff>276225</xdr:colOff>
      <xdr:row>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257175"/>
          <a:ext cx="3867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dati sono stati ottenuti filmando il raffreddamento del termometro.
15fps 640x480.
Letti usando il programma VirtualDub e anche con l'aiuto di CoolRuler poiche' si vedevano i segni principali di graduazione, ma non i piccoli, poiche' l'immagiene e' leggermente sfuocata.
Avevo fissato la distanza focale a 15 cm, e invece la distanza fotografica-oggetto era 20. Lo sfondo lo metterei ancora piu' lontano.
</a:t>
          </a:r>
        </a:p>
      </xdr:txBody>
    </xdr:sp>
    <xdr:clientData/>
  </xdr:twoCellAnchor>
  <xdr:twoCellAnchor>
    <xdr:from>
      <xdr:col>1</xdr:col>
      <xdr:colOff>66675</xdr:colOff>
      <xdr:row>10</xdr:row>
      <xdr:rowOff>95250</xdr:rowOff>
    </xdr:from>
    <xdr:to>
      <xdr:col>7</xdr:col>
      <xdr:colOff>276225</xdr:colOff>
      <xdr:row>18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76275" y="1714500"/>
          <a:ext cx="3867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temperatura ambiente iniziali era 19,0.
Dopo il riscaldamento, e per l'arrivo di studenti, la temperatura finale risultava 19,2. Ho preso quest'ultima come temperatura ambiente durante il raffreddamento.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4300" y="333375"/>
        <a:ext cx="49244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200025</xdr:colOff>
      <xdr:row>33</xdr:row>
      <xdr:rowOff>57150</xdr:rowOff>
    </xdr:from>
    <xdr:to>
      <xdr:col>20</xdr:col>
      <xdr:colOff>238125</xdr:colOff>
      <xdr:row>35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15150" y="5419725"/>
          <a:ext cx="1771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sq    scarto quadratico
sqm scarto quadratico medio</a:t>
          </a:r>
        </a:p>
      </xdr:txBody>
    </xdr:sp>
    <xdr:clientData/>
  </xdr:twoCellAnchor>
  <xdr:twoCellAnchor>
    <xdr:from>
      <xdr:col>1</xdr:col>
      <xdr:colOff>9525</xdr:colOff>
      <xdr:row>32</xdr:row>
      <xdr:rowOff>142875</xdr:rowOff>
    </xdr:from>
    <xdr:to>
      <xdr:col>3</xdr:col>
      <xdr:colOff>333375</xdr:colOff>
      <xdr:row>35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5343525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dy= -kydx
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-x/L</a:t>
          </a:r>
        </a:p>
      </xdr:txBody>
    </xdr:sp>
    <xdr:clientData/>
  </xdr:twoCellAnchor>
  <xdr:twoCellAnchor>
    <xdr:from>
      <xdr:col>9</xdr:col>
      <xdr:colOff>85725</xdr:colOff>
      <xdr:row>31</xdr:row>
      <xdr:rowOff>9525</xdr:rowOff>
    </xdr:from>
    <xdr:to>
      <xdr:col>12</xdr:col>
      <xdr:colOff>95250</xdr:colOff>
      <xdr:row>35</xdr:row>
      <xdr:rowOff>152400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781425" y="5048250"/>
          <a:ext cx="13525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(1/2)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x/D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=(1/2)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1/D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k= (1/D)log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32</xdr:row>
      <xdr:rowOff>152400</xdr:rowOff>
    </xdr:from>
    <xdr:to>
      <xdr:col>6</xdr:col>
      <xdr:colOff>209550</xdr:colOff>
      <xdr:row>35</xdr:row>
      <xdr:rowOff>152400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343025" y="5353050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dy= -kydt
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-t/</a:t>
          </a:r>
          <a:r>
            <a:rPr lang="en-US" cap="none" sz="1200" b="0" i="0" u="none" baseline="30000">
              <a:latin typeface="Symbol"/>
              <a:ea typeface="Symbol"/>
              <a:cs typeface="Symbol"/>
            </a:rPr>
            <a:t>t</a:t>
          </a:r>
        </a:p>
      </xdr:txBody>
    </xdr:sp>
    <xdr:clientData/>
  </xdr:twoCellAnchor>
  <xdr:twoCellAnchor>
    <xdr:from>
      <xdr:col>6</xdr:col>
      <xdr:colOff>209550</xdr:colOff>
      <xdr:row>32</xdr:row>
      <xdr:rowOff>152400</xdr:rowOff>
    </xdr:from>
    <xdr:to>
      <xdr:col>9</xdr:col>
      <xdr:colOff>85725</xdr:colOff>
      <xdr:row>35</xdr:row>
      <xdr:rowOff>152400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62225" y="5353050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dT= -kTdT
y= 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-t/</a:t>
          </a:r>
          <a:r>
            <a:rPr lang="en-US" cap="none" sz="1200" b="0" i="0" u="none" baseline="30000">
              <a:latin typeface="Symbol"/>
              <a:ea typeface="Symbol"/>
              <a:cs typeface="Symbol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3"/>
  <sheetViews>
    <sheetView tabSelected="1" workbookViewId="0" topLeftCell="A1">
      <selection activeCell="W37" sqref="W37"/>
    </sheetView>
  </sheetViews>
  <sheetFormatPr defaultColWidth="9.140625" defaultRowHeight="12.75"/>
  <cols>
    <col min="1" max="1" width="1.7109375" style="0" customWidth="1"/>
    <col min="2" max="13" width="6.7109375" style="0" customWidth="1"/>
    <col min="14" max="14" width="4.7109375" style="0" customWidth="1"/>
    <col min="15" max="15" width="2.7109375" style="0" customWidth="1"/>
    <col min="16" max="16" width="6.00390625" style="0" bestFit="1" customWidth="1"/>
    <col min="17" max="17" width="5.00390625" style="0" bestFit="1" customWidth="1"/>
    <col min="18" max="18" width="4.7109375" style="0" customWidth="1"/>
    <col min="19" max="19" width="14.57421875" style="0" customWidth="1"/>
    <col min="20" max="20" width="6.7109375" style="0" customWidth="1"/>
    <col min="21" max="21" width="4.8515625" style="0" customWidth="1"/>
    <col min="22" max="16384" width="6.7109375" style="0" customWidth="1"/>
  </cols>
  <sheetData>
    <row r="1" spans="2:19" ht="12.75">
      <c r="B1" s="2" t="s">
        <v>18</v>
      </c>
      <c r="I1" t="s">
        <v>17</v>
      </c>
      <c r="M1" t="s">
        <v>10</v>
      </c>
      <c r="P1" t="s">
        <v>11</v>
      </c>
      <c r="S1" t="s">
        <v>15</v>
      </c>
    </row>
    <row r="2" spans="19:25" ht="12.75">
      <c r="S2" t="s">
        <v>14</v>
      </c>
      <c r="V2">
        <v>0.9</v>
      </c>
      <c r="Y2" s="1" t="s">
        <v>19</v>
      </c>
    </row>
    <row r="3" spans="14:26" ht="12.75">
      <c r="N3" s="1" t="s">
        <v>1</v>
      </c>
      <c r="R3" s="1" t="s">
        <v>3</v>
      </c>
      <c r="S3" s="6">
        <v>79.54519310455034</v>
      </c>
      <c r="T3" s="1" t="s">
        <v>5</v>
      </c>
      <c r="V3">
        <v>79.54516777338733</v>
      </c>
      <c r="W3" s="1" t="s">
        <v>5</v>
      </c>
      <c r="Y3">
        <v>80</v>
      </c>
      <c r="Z3" s="1" t="s">
        <v>5</v>
      </c>
    </row>
    <row r="4" spans="14:26" ht="12.75">
      <c r="N4">
        <v>19.2</v>
      </c>
      <c r="R4" s="1" t="s">
        <v>13</v>
      </c>
      <c r="S4" s="6">
        <v>89.54114046446598</v>
      </c>
      <c r="T4">
        <f>AVERAGE(T8:T33)</f>
        <v>0.19141412952787393</v>
      </c>
      <c r="V4">
        <v>13.610531898217557</v>
      </c>
      <c r="W4">
        <f>AVERAGE(W8:W33)</f>
        <v>0.19141412973997413</v>
      </c>
      <c r="Y4">
        <v>0.007741098794928961</v>
      </c>
      <c r="Z4">
        <f>AVERAGE(Z8:Z33)</f>
        <v>0.19141412968099186</v>
      </c>
    </row>
    <row r="5" spans="18:19" ht="12.75">
      <c r="R5" s="1"/>
      <c r="S5" t="s">
        <v>12</v>
      </c>
    </row>
    <row r="6" spans="13:27" ht="12.75">
      <c r="M6" s="3" t="s">
        <v>9</v>
      </c>
      <c r="N6" s="3" t="s">
        <v>6</v>
      </c>
      <c r="P6" s="3" t="s">
        <v>7</v>
      </c>
      <c r="Q6" s="3" t="s">
        <v>6</v>
      </c>
      <c r="S6" s="8" t="s">
        <v>16</v>
      </c>
      <c r="T6" s="3"/>
      <c r="W6" s="3"/>
      <c r="AA6">
        <f>LN(2)/S4</f>
        <v>0.0077411028825908</v>
      </c>
    </row>
    <row r="7" spans="13:25" ht="14.25">
      <c r="M7" s="4" t="s">
        <v>2</v>
      </c>
      <c r="N7" s="5" t="s">
        <v>0</v>
      </c>
      <c r="P7" s="4" t="s">
        <v>8</v>
      </c>
      <c r="Q7" s="5" t="s">
        <v>0</v>
      </c>
      <c r="S7" s="9"/>
      <c r="T7" s="4" t="s">
        <v>4</v>
      </c>
      <c r="W7" s="4" t="s">
        <v>4</v>
      </c>
      <c r="Y7" s="7" t="s">
        <v>20</v>
      </c>
    </row>
    <row r="8" spans="13:26" ht="12.75">
      <c r="M8">
        <v>1930</v>
      </c>
      <c r="N8">
        <v>100</v>
      </c>
      <c r="P8">
        <f aca="true" t="shared" si="0" ref="P8:P33">ROUND((M8-$M$8)/15,1)</f>
        <v>0</v>
      </c>
      <c r="Q8">
        <f aca="true" t="shared" si="1" ref="Q8:Q33">N8-$N$4</f>
        <v>80.8</v>
      </c>
      <c r="S8">
        <f>$S$3*POWER(0.5,P8/$S$4)</f>
        <v>79.54519310455034</v>
      </c>
      <c r="T8">
        <f>(Q8-S8)^2</f>
        <v>1.5745403448680175</v>
      </c>
      <c r="V8">
        <f aca="true" t="shared" si="2" ref="V8:V33">$V$3*POWER($V$2,P8/$V$4)</f>
        <v>79.54516777338733</v>
      </c>
      <c r="W8">
        <f aca="true" t="shared" si="3" ref="W8:W33">(Q8-V8)^2</f>
        <v>1.5746039169456942</v>
      </c>
      <c r="Y8">
        <f>$V$3*EXP(-$Y$4*P8)</f>
        <v>79.54516777338733</v>
      </c>
      <c r="Z8">
        <f>(Q8-Y8)^2</f>
        <v>1.5746039169456942</v>
      </c>
    </row>
    <row r="9" spans="13:26" ht="12.75">
      <c r="M9">
        <v>2033</v>
      </c>
      <c r="N9">
        <v>95</v>
      </c>
      <c r="P9">
        <f t="shared" si="0"/>
        <v>6.9</v>
      </c>
      <c r="Q9">
        <f t="shared" si="1"/>
        <v>75.8</v>
      </c>
      <c r="S9">
        <f aca="true" t="shared" si="4" ref="S9:S33">$S$3*POWER(0.5,P9/$S$4)</f>
        <v>75.40787533536657</v>
      </c>
      <c r="T9">
        <f>(Q9-S9)^2</f>
        <v>0.15376175261387853</v>
      </c>
      <c r="V9">
        <f t="shared" si="2"/>
        <v>75.40785178250611</v>
      </c>
      <c r="W9">
        <f t="shared" si="3"/>
        <v>0.15378022448362982</v>
      </c>
      <c r="Y9">
        <f aca="true" t="shared" si="5" ref="Y9:Y33">$V$3*EXP(-$Y$4*P9)</f>
        <v>75.40785344860063</v>
      </c>
      <c r="Z9">
        <f aca="true" t="shared" si="6" ref="Z9:Z33">(Q9-Y9)^2</f>
        <v>0.1537789177744139</v>
      </c>
    </row>
    <row r="10" spans="13:26" ht="12.75">
      <c r="M10">
        <v>2153</v>
      </c>
      <c r="N10">
        <v>90</v>
      </c>
      <c r="P10">
        <f t="shared" si="0"/>
        <v>14.9</v>
      </c>
      <c r="Q10">
        <f t="shared" si="1"/>
        <v>70.8</v>
      </c>
      <c r="S10">
        <f t="shared" si="4"/>
        <v>70.87961637159775</v>
      </c>
      <c r="T10">
        <f aca="true" t="shared" si="7" ref="T10:T33">(Q10-S10)^2</f>
        <v>0.006338766626391231</v>
      </c>
      <c r="V10">
        <f t="shared" si="2"/>
        <v>70.87959473524151</v>
      </c>
      <c r="W10">
        <f t="shared" si="3"/>
        <v>0.00633532187816672</v>
      </c>
      <c r="Y10">
        <f t="shared" si="5"/>
        <v>70.87959811699135</v>
      </c>
      <c r="Z10">
        <f t="shared" si="6"/>
        <v>0.006335860228568465</v>
      </c>
    </row>
    <row r="11" spans="13:26" ht="12.75">
      <c r="M11">
        <v>2288</v>
      </c>
      <c r="N11">
        <v>85</v>
      </c>
      <c r="P11">
        <f t="shared" si="0"/>
        <v>23.9</v>
      </c>
      <c r="Q11">
        <f t="shared" si="1"/>
        <v>65.8</v>
      </c>
      <c r="S11">
        <f t="shared" si="4"/>
        <v>66.10953370327333</v>
      </c>
      <c r="T11">
        <f t="shared" si="7"/>
        <v>0.09581111346210264</v>
      </c>
      <c r="V11">
        <f t="shared" si="2"/>
        <v>66.1095140499092</v>
      </c>
      <c r="W11">
        <f t="shared" si="3"/>
        <v>0.0957989470911928</v>
      </c>
      <c r="Y11">
        <f t="shared" si="5"/>
        <v>66.10951910927238</v>
      </c>
      <c r="Z11">
        <f t="shared" si="6"/>
        <v>0.09580207900477158</v>
      </c>
    </row>
    <row r="12" spans="13:26" ht="12.75">
      <c r="M12">
        <v>2440</v>
      </c>
      <c r="N12">
        <v>80</v>
      </c>
      <c r="P12">
        <f t="shared" si="0"/>
        <v>34</v>
      </c>
      <c r="Q12">
        <f t="shared" si="1"/>
        <v>60.8</v>
      </c>
      <c r="S12">
        <f t="shared" si="4"/>
        <v>61.137646913260525</v>
      </c>
      <c r="T12">
        <f t="shared" si="7"/>
        <v>0.1140054380343625</v>
      </c>
      <c r="V12">
        <f t="shared" si="2"/>
        <v>61.137629284792915</v>
      </c>
      <c r="W12">
        <f t="shared" si="3"/>
        <v>0.11399353394977724</v>
      </c>
      <c r="Y12">
        <f t="shared" si="5"/>
        <v>61.137635940918514</v>
      </c>
      <c r="Z12">
        <f t="shared" si="6"/>
        <v>0.11399802859993231</v>
      </c>
    </row>
    <row r="13" spans="13:26" ht="12.75">
      <c r="M13">
        <v>2595</v>
      </c>
      <c r="N13">
        <v>75</v>
      </c>
      <c r="P13">
        <f t="shared" si="0"/>
        <v>44.3</v>
      </c>
      <c r="Q13">
        <f t="shared" si="1"/>
        <v>55.8</v>
      </c>
      <c r="S13">
        <f t="shared" si="4"/>
        <v>56.45221167381281</v>
      </c>
      <c r="T13">
        <f t="shared" si="7"/>
        <v>0.42538006745771345</v>
      </c>
      <c r="V13">
        <f t="shared" si="2"/>
        <v>56.452195911267154</v>
      </c>
      <c r="W13">
        <f t="shared" si="3"/>
        <v>0.42535950667359695</v>
      </c>
      <c r="Y13">
        <f t="shared" si="5"/>
        <v>56.452203919165854</v>
      </c>
      <c r="Z13">
        <f t="shared" si="6"/>
        <v>0.42536995217530293</v>
      </c>
    </row>
    <row r="14" spans="13:26" ht="12.75">
      <c r="M14">
        <v>2785</v>
      </c>
      <c r="N14">
        <v>70</v>
      </c>
      <c r="P14">
        <f t="shared" si="0"/>
        <v>57</v>
      </c>
      <c r="Q14">
        <f t="shared" si="1"/>
        <v>50.8</v>
      </c>
      <c r="S14">
        <f t="shared" si="4"/>
        <v>51.16636909250218</v>
      </c>
      <c r="T14">
        <f t="shared" si="7"/>
        <v>0.13422631194087278</v>
      </c>
      <c r="V14">
        <f t="shared" si="2"/>
        <v>51.1663553813194</v>
      </c>
      <c r="W14">
        <f t="shared" si="3"/>
        <v>0.134216265421684</v>
      </c>
      <c r="Y14">
        <f t="shared" si="5"/>
        <v>51.16636472016837</v>
      </c>
      <c r="Z14">
        <f t="shared" si="6"/>
        <v>0.1342231081840482</v>
      </c>
    </row>
    <row r="15" spans="13:26" ht="12.75">
      <c r="M15">
        <v>2974</v>
      </c>
      <c r="N15">
        <v>65</v>
      </c>
      <c r="P15">
        <f t="shared" si="0"/>
        <v>69.6</v>
      </c>
      <c r="Q15">
        <f t="shared" si="1"/>
        <v>45.8</v>
      </c>
      <c r="S15">
        <f t="shared" si="4"/>
        <v>46.41137435906607</v>
      </c>
      <c r="T15">
        <f t="shared" si="7"/>
        <v>0.3737786069234553</v>
      </c>
      <c r="V15">
        <f t="shared" si="2"/>
        <v>46.41136243995698</v>
      </c>
      <c r="W15">
        <f t="shared" si="3"/>
        <v>0.3737640329901573</v>
      </c>
      <c r="Y15">
        <f t="shared" si="5"/>
        <v>46.41137278345842</v>
      </c>
      <c r="Z15">
        <f t="shared" si="6"/>
        <v>0.3737766803536974</v>
      </c>
    </row>
    <row r="16" spans="13:26" ht="12.75">
      <c r="M16">
        <v>3210</v>
      </c>
      <c r="N16">
        <v>60</v>
      </c>
      <c r="P16">
        <f t="shared" si="0"/>
        <v>85.3</v>
      </c>
      <c r="Q16">
        <f t="shared" si="1"/>
        <v>40.8</v>
      </c>
      <c r="S16">
        <f t="shared" si="4"/>
        <v>41.10004642169555</v>
      </c>
      <c r="T16">
        <f t="shared" si="7"/>
        <v>0.0900278551723068</v>
      </c>
      <c r="V16">
        <f t="shared" si="2"/>
        <v>41.100036438043304</v>
      </c>
      <c r="W16">
        <f t="shared" si="3"/>
        <v>0.09002186415371516</v>
      </c>
      <c r="Y16">
        <f t="shared" si="5"/>
        <v>41.10004766404933</v>
      </c>
      <c r="Z16">
        <f t="shared" si="6"/>
        <v>0.09002860070145982</v>
      </c>
    </row>
    <row r="17" spans="13:26" ht="12.75">
      <c r="M17">
        <v>3446</v>
      </c>
      <c r="N17">
        <v>55</v>
      </c>
      <c r="P17">
        <f t="shared" si="0"/>
        <v>101.1</v>
      </c>
      <c r="Q17">
        <f t="shared" si="1"/>
        <v>35.8</v>
      </c>
      <c r="S17">
        <f t="shared" si="4"/>
        <v>36.36838398730247</v>
      </c>
      <c r="T17">
        <f t="shared" si="7"/>
        <v>0.32306035702186026</v>
      </c>
      <c r="V17">
        <f t="shared" si="2"/>
        <v>36.36837566188867</v>
      </c>
      <c r="W17">
        <f t="shared" si="3"/>
        <v>0.32305089302738743</v>
      </c>
      <c r="Y17">
        <f t="shared" si="5"/>
        <v>36.368387435483974</v>
      </c>
      <c r="Z17">
        <f t="shared" si="6"/>
        <v>0.32306427681605243</v>
      </c>
    </row>
    <row r="18" spans="13:26" ht="12.75">
      <c r="M18">
        <v>3760</v>
      </c>
      <c r="N18">
        <v>50</v>
      </c>
      <c r="P18">
        <f t="shared" si="0"/>
        <v>122</v>
      </c>
      <c r="Q18">
        <f t="shared" si="1"/>
        <v>30.8</v>
      </c>
      <c r="S18">
        <f t="shared" si="4"/>
        <v>30.93569747484305</v>
      </c>
      <c r="T18">
        <f t="shared" si="7"/>
        <v>0.01841380467877987</v>
      </c>
      <c r="V18">
        <f t="shared" si="2"/>
        <v>30.935690965644</v>
      </c>
      <c r="W18">
        <f t="shared" si="3"/>
        <v>0.018412038157400876</v>
      </c>
      <c r="Y18">
        <f t="shared" si="5"/>
        <v>30.935703050840317</v>
      </c>
      <c r="Z18">
        <f t="shared" si="6"/>
        <v>0.018415318007369473</v>
      </c>
    </row>
    <row r="19" spans="13:26" ht="12.75">
      <c r="M19">
        <v>4130</v>
      </c>
      <c r="N19">
        <v>45</v>
      </c>
      <c r="P19">
        <f t="shared" si="0"/>
        <v>146.7</v>
      </c>
      <c r="Q19">
        <f t="shared" si="1"/>
        <v>25.8</v>
      </c>
      <c r="S19">
        <f t="shared" si="4"/>
        <v>25.551743012549643</v>
      </c>
      <c r="T19">
        <f t="shared" si="7"/>
        <v>0.061631531817926966</v>
      </c>
      <c r="V19">
        <f t="shared" si="2"/>
        <v>25.551738195098824</v>
      </c>
      <c r="W19">
        <f t="shared" si="3"/>
        <v>0.06163392377278969</v>
      </c>
      <c r="Y19">
        <f t="shared" si="5"/>
        <v>25.551750197955997</v>
      </c>
      <c r="Z19">
        <f t="shared" si="6"/>
        <v>0.06162796421488719</v>
      </c>
    </row>
    <row r="20" spans="13:26" ht="12.75">
      <c r="M20">
        <v>4570</v>
      </c>
      <c r="N20">
        <v>40</v>
      </c>
      <c r="P20">
        <f t="shared" si="0"/>
        <v>176</v>
      </c>
      <c r="Q20">
        <f t="shared" si="1"/>
        <v>20.8</v>
      </c>
      <c r="S20">
        <f t="shared" si="4"/>
        <v>20.366496443241765</v>
      </c>
      <c r="T20">
        <f t="shared" si="7"/>
        <v>0.1879253337220411</v>
      </c>
      <c r="V20">
        <f t="shared" si="2"/>
        <v>20.3664931318548</v>
      </c>
      <c r="W20">
        <f t="shared" si="3"/>
        <v>0.18792820472906108</v>
      </c>
      <c r="Y20">
        <f t="shared" si="5"/>
        <v>20.366504609770182</v>
      </c>
      <c r="Z20">
        <f t="shared" si="6"/>
        <v>0.18791825335050294</v>
      </c>
    </row>
    <row r="21" spans="13:26" ht="12.75">
      <c r="M21">
        <v>5090</v>
      </c>
      <c r="N21">
        <v>35</v>
      </c>
      <c r="P21">
        <f t="shared" si="0"/>
        <v>210.7</v>
      </c>
      <c r="Q21">
        <f t="shared" si="1"/>
        <v>15.8</v>
      </c>
      <c r="S21">
        <f t="shared" si="4"/>
        <v>15.568894003475892</v>
      </c>
      <c r="T21">
        <f t="shared" si="7"/>
        <v>0.053409981629401436</v>
      </c>
      <c r="V21">
        <f t="shared" si="2"/>
        <v>15.568891950550766</v>
      </c>
      <c r="W21">
        <f t="shared" si="3"/>
        <v>0.05341093052022996</v>
      </c>
      <c r="Y21">
        <f t="shared" si="5"/>
        <v>15.568902454590605</v>
      </c>
      <c r="Z21">
        <f t="shared" si="6"/>
        <v>0.053406075494247834</v>
      </c>
    </row>
    <row r="22" spans="13:26" ht="12.75">
      <c r="M22">
        <v>5860</v>
      </c>
      <c r="N22">
        <v>30</v>
      </c>
      <c r="P22">
        <f t="shared" si="0"/>
        <v>262</v>
      </c>
      <c r="Q22">
        <f t="shared" si="1"/>
        <v>10.8</v>
      </c>
      <c r="S22">
        <f t="shared" si="4"/>
        <v>10.466256040000264</v>
      </c>
      <c r="T22">
        <f t="shared" si="7"/>
        <v>0.11138503083630587</v>
      </c>
      <c r="V22">
        <f t="shared" si="2"/>
        <v>10.46625513539101</v>
      </c>
      <c r="W22">
        <f t="shared" si="3"/>
        <v>0.11138563465287307</v>
      </c>
      <c r="Y22">
        <f t="shared" si="5"/>
        <v>10.466263916042989</v>
      </c>
      <c r="Z22">
        <f t="shared" si="6"/>
        <v>0.11137977373496179</v>
      </c>
    </row>
    <row r="23" spans="13:26" ht="12.75">
      <c r="M23">
        <v>6069</v>
      </c>
      <c r="N23">
        <v>29</v>
      </c>
      <c r="P23">
        <f t="shared" si="0"/>
        <v>275.9</v>
      </c>
      <c r="Q23">
        <f t="shared" si="1"/>
        <v>9.8</v>
      </c>
      <c r="S23">
        <f t="shared" si="4"/>
        <v>9.398546423882054</v>
      </c>
      <c r="T23">
        <f>(Q23-S23)^2</f>
        <v>0.16116497377788772</v>
      </c>
      <c r="V23">
        <f t="shared" si="2"/>
        <v>9.398545727246528</v>
      </c>
      <c r="W23">
        <f t="shared" si="3"/>
        <v>0.16116553311201945</v>
      </c>
      <c r="Y23">
        <f t="shared" si="5"/>
        <v>9.398554030466137</v>
      </c>
      <c r="Z23">
        <f t="shared" si="6"/>
        <v>0.1611588664549838</v>
      </c>
    </row>
    <row r="24" spans="13:26" ht="12.75">
      <c r="M24">
        <v>6292</v>
      </c>
      <c r="N24">
        <v>28</v>
      </c>
      <c r="P24">
        <f t="shared" si="0"/>
        <v>290.8</v>
      </c>
      <c r="Q24">
        <f t="shared" si="1"/>
        <v>8.8</v>
      </c>
      <c r="S24">
        <f t="shared" si="4"/>
        <v>8.374677827481493</v>
      </c>
      <c r="T24">
        <f>(Q24-S24)^2</f>
        <v>0.18089895043586302</v>
      </c>
      <c r="V24">
        <f t="shared" si="2"/>
        <v>8.374677317240405</v>
      </c>
      <c r="W24">
        <f t="shared" si="3"/>
        <v>0.1808993844698199</v>
      </c>
      <c r="Y24">
        <f t="shared" si="5"/>
        <v>8.37468511548154</v>
      </c>
      <c r="Z24">
        <f t="shared" si="6"/>
        <v>0.18089275099295135</v>
      </c>
    </row>
    <row r="25" spans="13:26" ht="12.75">
      <c r="M25">
        <v>6500</v>
      </c>
      <c r="N25">
        <v>27</v>
      </c>
      <c r="P25">
        <f t="shared" si="0"/>
        <v>304.7</v>
      </c>
      <c r="Q25">
        <f t="shared" si="1"/>
        <v>7.800000000000001</v>
      </c>
      <c r="S25">
        <f t="shared" si="4"/>
        <v>7.520339464831069</v>
      </c>
      <c r="T25">
        <f>(Q25-S25)^2</f>
        <v>0.0782100149309735</v>
      </c>
      <c r="V25">
        <f t="shared" si="2"/>
        <v>7.520339099212845</v>
      </c>
      <c r="W25">
        <f t="shared" si="3"/>
        <v>0.07821021942908339</v>
      </c>
      <c r="Y25">
        <f t="shared" si="5"/>
        <v>7.520346436644406</v>
      </c>
      <c r="Z25">
        <f t="shared" si="6"/>
        <v>0.07820611549748166</v>
      </c>
    </row>
    <row r="26" spans="13:26" ht="12.75">
      <c r="M26">
        <v>6790</v>
      </c>
      <c r="N26">
        <v>26</v>
      </c>
      <c r="P26">
        <f t="shared" si="0"/>
        <v>324</v>
      </c>
      <c r="Q26">
        <f t="shared" si="1"/>
        <v>6.800000000000001</v>
      </c>
      <c r="S26">
        <f t="shared" si="4"/>
        <v>6.476679737807772</v>
      </c>
      <c r="T26">
        <f>(Q26-S26)^2</f>
        <v>0.10453599194405147</v>
      </c>
      <c r="V26">
        <f t="shared" si="2"/>
        <v>6.476679533625409</v>
      </c>
      <c r="W26">
        <f t="shared" si="3"/>
        <v>0.10453612397668374</v>
      </c>
      <c r="Y26">
        <f t="shared" si="5"/>
        <v>6.4766862530427805</v>
      </c>
      <c r="Z26">
        <f t="shared" si="6"/>
        <v>0.10453177897151746</v>
      </c>
    </row>
    <row r="27" spans="13:26" ht="12.75">
      <c r="M27">
        <v>7070</v>
      </c>
      <c r="N27">
        <v>25</v>
      </c>
      <c r="P27">
        <f t="shared" si="0"/>
        <v>342.7</v>
      </c>
      <c r="Q27">
        <f t="shared" si="1"/>
        <v>5.800000000000001</v>
      </c>
      <c r="S27">
        <f t="shared" si="4"/>
        <v>5.603824824665627</v>
      </c>
      <c r="T27">
        <f t="shared" si="7"/>
        <v>0.03848469941747234</v>
      </c>
      <c r="V27">
        <f t="shared" si="2"/>
        <v>5.603824740800776</v>
      </c>
      <c r="W27">
        <f t="shared" si="3"/>
        <v>0.0384847323218831</v>
      </c>
      <c r="Y27">
        <f t="shared" si="5"/>
        <v>5.603830890202434</v>
      </c>
      <c r="Z27">
        <f t="shared" si="6"/>
        <v>0.03848231963876984</v>
      </c>
    </row>
    <row r="28" spans="13:26" ht="12.75">
      <c r="M28">
        <v>7500</v>
      </c>
      <c r="N28">
        <v>24</v>
      </c>
      <c r="P28">
        <f t="shared" si="0"/>
        <v>371.3</v>
      </c>
      <c r="Q28">
        <f t="shared" si="1"/>
        <v>4.800000000000001</v>
      </c>
      <c r="S28">
        <f t="shared" si="4"/>
        <v>4.490903141207209</v>
      </c>
      <c r="T28">
        <f>(Q28-S28)^2</f>
        <v>0.09554086811557108</v>
      </c>
      <c r="V28">
        <f t="shared" si="2"/>
        <v>4.490903187740229</v>
      </c>
      <c r="W28">
        <f t="shared" si="3"/>
        <v>0.09554083934915256</v>
      </c>
      <c r="Y28">
        <f t="shared" si="5"/>
        <v>4.4909085271453515</v>
      </c>
      <c r="Z28">
        <f t="shared" si="6"/>
        <v>0.09553753859145636</v>
      </c>
    </row>
    <row r="29" spans="13:26" ht="12.75">
      <c r="M29">
        <v>8010</v>
      </c>
      <c r="N29">
        <v>23</v>
      </c>
      <c r="P29">
        <f t="shared" si="0"/>
        <v>405.3</v>
      </c>
      <c r="Q29">
        <f t="shared" si="1"/>
        <v>3.8000000000000007</v>
      </c>
      <c r="S29">
        <f t="shared" si="4"/>
        <v>3.451663637398005</v>
      </c>
      <c r="T29">
        <f>(Q29-S29)^2</f>
        <v>0.12133822151078906</v>
      </c>
      <c r="V29">
        <f t="shared" si="2"/>
        <v>3.4516637770901135</v>
      </c>
      <c r="W29">
        <f t="shared" si="3"/>
        <v>0.12133812419112662</v>
      </c>
      <c r="Y29">
        <f t="shared" si="5"/>
        <v>3.4516682566912285</v>
      </c>
      <c r="Z29">
        <f t="shared" si="6"/>
        <v>0.1213350033965284</v>
      </c>
    </row>
    <row r="30" spans="13:26" ht="12.75">
      <c r="M30">
        <v>8600</v>
      </c>
      <c r="N30">
        <v>22</v>
      </c>
      <c r="P30">
        <f t="shared" si="0"/>
        <v>444.7</v>
      </c>
      <c r="Q30">
        <f t="shared" si="1"/>
        <v>2.8000000000000007</v>
      </c>
      <c r="S30">
        <f t="shared" si="4"/>
        <v>2.5443033379366162</v>
      </c>
      <c r="T30">
        <f>(Q30-S30)^2</f>
        <v>0.06538078299035664</v>
      </c>
      <c r="V30">
        <f t="shared" si="2"/>
        <v>2.5443035296813084</v>
      </c>
      <c r="W30">
        <f t="shared" si="3"/>
        <v>0.06538068493343792</v>
      </c>
      <c r="Y30">
        <f t="shared" si="5"/>
        <v>2.544307152697982</v>
      </c>
      <c r="Z30">
        <f t="shared" si="6"/>
        <v>0.0653788321614134</v>
      </c>
    </row>
    <row r="31" spans="13:26" ht="12.75">
      <c r="M31">
        <v>9940</v>
      </c>
      <c r="N31">
        <v>21</v>
      </c>
      <c r="P31">
        <f t="shared" si="0"/>
        <v>534</v>
      </c>
      <c r="Q31">
        <f t="shared" si="1"/>
        <v>1.8000000000000007</v>
      </c>
      <c r="S31">
        <f t="shared" si="4"/>
        <v>1.2745286035812085</v>
      </c>
      <c r="T31">
        <f>(Q31-S31)^2</f>
        <v>0.2761201884543155</v>
      </c>
      <c r="V31">
        <f t="shared" si="2"/>
        <v>1.2745288004240454</v>
      </c>
      <c r="W31">
        <f t="shared" si="3"/>
        <v>0.2761199815837935</v>
      </c>
      <c r="Y31">
        <f t="shared" si="5"/>
        <v>1.2745309797653788</v>
      </c>
      <c r="Z31">
        <f t="shared" si="6"/>
        <v>0.2761176912263335</v>
      </c>
    </row>
    <row r="32" spans="13:26" ht="12.75">
      <c r="M32">
        <v>10400</v>
      </c>
      <c r="N32">
        <v>20</v>
      </c>
      <c r="P32">
        <f t="shared" si="0"/>
        <v>564.7</v>
      </c>
      <c r="Q32">
        <f t="shared" si="1"/>
        <v>0.8000000000000007</v>
      </c>
      <c r="S32">
        <f t="shared" si="4"/>
        <v>1.0049366744910853</v>
      </c>
      <c r="T32">
        <f t="shared" si="7"/>
        <v>0.04199904055146474</v>
      </c>
      <c r="V32">
        <f t="shared" si="2"/>
        <v>1.0049368570183377</v>
      </c>
      <c r="W32">
        <f t="shared" si="3"/>
        <v>0.04199911536455429</v>
      </c>
      <c r="Y32">
        <f t="shared" si="5"/>
        <v>1.0049386741689657</v>
      </c>
      <c r="Z32">
        <f t="shared" si="6"/>
        <v>0.04199986017013318</v>
      </c>
    </row>
    <row r="33" spans="13:26" ht="12.75">
      <c r="M33">
        <v>12750</v>
      </c>
      <c r="N33">
        <v>19.2</v>
      </c>
      <c r="P33">
        <f t="shared" si="0"/>
        <v>721.3</v>
      </c>
      <c r="Q33">
        <f t="shared" si="1"/>
        <v>0</v>
      </c>
      <c r="S33">
        <f t="shared" si="4"/>
        <v>0.2989938775135067</v>
      </c>
      <c r="T33">
        <f t="shared" si="7"/>
        <v>0.08939733879056184</v>
      </c>
      <c r="V33">
        <f t="shared" si="2"/>
        <v>0.2989939732844385</v>
      </c>
      <c r="W33">
        <f t="shared" si="3"/>
        <v>0.08939739606041552</v>
      </c>
      <c r="Y33">
        <f t="shared" si="5"/>
        <v>0.29899466386260226</v>
      </c>
      <c r="Z33">
        <f t="shared" si="6"/>
        <v>0.08939780901831051</v>
      </c>
    </row>
  </sheetData>
  <mergeCells count="1">
    <mergeCell ref="S6:S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Curva di raffreddamento di un termometro in aria.xls</dc:title>
  <dc:subject/>
  <dc:creator>Roberto Occa</dc:creator>
  <cp:keywords/>
  <dc:description/>
  <cp:lastModifiedBy>Roberto Occa</cp:lastModifiedBy>
  <cp:lastPrinted>2008-03-14T05:06:37Z</cp:lastPrinted>
  <dcterms:created xsi:type="dcterms:W3CDTF">2008-03-12T13:41:17Z</dcterms:created>
  <dcterms:modified xsi:type="dcterms:W3CDTF">2008-03-14T05:08:53Z</dcterms:modified>
  <cp:category/>
  <cp:version/>
  <cp:contentType/>
  <cp:contentStatus/>
</cp:coreProperties>
</file>